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5" windowWidth="16275" windowHeight="8715" activeTab="2"/>
  </bookViews>
  <sheets>
    <sheet name="ผนวก ก " sheetId="7" r:id="rId1"/>
    <sheet name="ผนวก ข" sheetId="4" r:id="rId2"/>
    <sheet name="ผนวก ผลักใช้" sheetId="8" r:id="rId3"/>
    <sheet name="ผนวก ก ยกเลิก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H113" i="8" l="1"/>
  <c r="E113" i="8"/>
  <c r="G107" i="8"/>
  <c r="F107" i="8"/>
  <c r="F99" i="8"/>
  <c r="G99" i="8" s="1"/>
  <c r="G94" i="8"/>
  <c r="F94" i="8"/>
  <c r="F81" i="8"/>
  <c r="G81" i="8" s="1"/>
  <c r="F72" i="8"/>
  <c r="G72" i="8" s="1"/>
  <c r="F66" i="8"/>
  <c r="F49" i="8"/>
  <c r="G49" i="8" s="1"/>
  <c r="G45" i="8"/>
  <c r="F45" i="8"/>
  <c r="G40" i="8"/>
  <c r="F40" i="8"/>
  <c r="G36" i="8"/>
  <c r="F36" i="8"/>
  <c r="G25" i="8"/>
  <c r="F25" i="8"/>
  <c r="G19" i="8"/>
  <c r="F19" i="8"/>
  <c r="G10" i="8"/>
  <c r="G6" i="8"/>
  <c r="F6" i="8"/>
  <c r="H113" i="4"/>
  <c r="G113" i="8" l="1"/>
  <c r="F113" i="8"/>
  <c r="H46" i="4"/>
  <c r="L61" i="7" s="1"/>
  <c r="H107" i="4"/>
  <c r="L121" i="7" s="1"/>
  <c r="H99" i="4"/>
  <c r="L115" i="7" s="1"/>
  <c r="H41" i="4"/>
  <c r="L47" i="7" s="1"/>
  <c r="E127" i="7"/>
  <c r="H82" i="4" l="1"/>
  <c r="L95" i="7" s="1"/>
  <c r="H37" i="4"/>
  <c r="L40" i="7" s="1"/>
  <c r="H26" i="4"/>
  <c r="L34" i="7" s="1"/>
  <c r="H94" i="4"/>
  <c r="L101" i="7" s="1"/>
  <c r="H11" i="4"/>
  <c r="L14" i="7" s="1"/>
  <c r="H7" i="4"/>
  <c r="L7" i="7" l="1"/>
  <c r="L129" i="7"/>
  <c r="F73" i="4" l="1"/>
  <c r="H73" i="4" s="1"/>
  <c r="L88" i="7" s="1"/>
  <c r="F67" i="4"/>
  <c r="H67" i="4" s="1"/>
  <c r="L73" i="7" s="1"/>
  <c r="F49" i="4"/>
  <c r="H49" i="4" s="1"/>
  <c r="L67" i="7" s="1"/>
  <c r="F20" i="4"/>
  <c r="H20" i="4" s="1"/>
  <c r="E10" i="1"/>
  <c r="J39" i="1"/>
  <c r="J60" i="1"/>
  <c r="J45" i="1"/>
  <c r="J34" i="1"/>
  <c r="J31" i="1"/>
  <c r="J10" i="1"/>
  <c r="L21" i="7" l="1"/>
  <c r="L127" i="7"/>
  <c r="L130" i="7" s="1"/>
  <c r="J74" i="1"/>
</calcChain>
</file>

<file path=xl/sharedStrings.xml><?xml version="1.0" encoding="utf-8"?>
<sst xmlns="http://schemas.openxmlformats.org/spreadsheetml/2006/main" count="1242" uniqueCount="315">
  <si>
    <t>ลำดับ</t>
  </si>
  <si>
    <t xml:space="preserve">รายละเอียดหลักสูตร </t>
  </si>
  <si>
    <t>หน่วยเปิด</t>
  </si>
  <si>
    <t>หลักสูตร</t>
  </si>
  <si>
    <t>วงเงิน</t>
  </si>
  <si>
    <t>หมายเหตุ</t>
  </si>
  <si>
    <t>รายละเอียดโครงการศึกษา ฯ ที่ปรับเปลี่ยนครั้ง ๑</t>
  </si>
  <si>
    <t>รายละเอียดโครงการศึกษา ฯ ที่ปรับเปลี่ยนครั้ง ๒</t>
  </si>
  <si>
    <t>ศูนย์การอบรม</t>
  </si>
  <si>
    <t>คอมพิวเตอร์</t>
  </si>
  <si>
    <t>ไอทีเอคซะเล้นท์</t>
  </si>
  <si>
    <t>การประยุกต์การใช้โปรแกรม</t>
  </si>
  <si>
    <t>ETABS (v.18)</t>
  </si>
  <si>
    <t>TumCivil.com</t>
  </si>
  <si>
    <t>Traning Center</t>
  </si>
  <si>
    <t>ศูนย์การอบรมและ</t>
  </si>
  <si>
    <t>สัมมนาทางวิศวกรรม</t>
  </si>
  <si>
    <t>การออกแบบระบบรักษาความ</t>
  </si>
  <si>
    <t>วงจรปิด (CCTV System Design)</t>
  </si>
  <si>
    <t>ปลอดภัย-ระบบกล้องโทรทัศน์</t>
  </si>
  <si>
    <t>สมาคมวิศวกร</t>
  </si>
  <si>
    <t>ทีปรึกษาเครื่องกล</t>
  </si>
  <si>
    <t>และไฟฟ้าไทย</t>
  </si>
  <si>
    <t>การออกแบบและการเลือกใช้และ</t>
  </si>
  <si>
    <t>การบำรุงรักษาเครื่องสูบส่งน้ำ</t>
  </si>
  <si>
    <t>ในระบบบำบัดน้ำเสีย</t>
  </si>
  <si>
    <t>สถาบันวิศวพัฒน์</t>
  </si>
  <si>
    <t>วิศวกรรมสถานแห่ง</t>
  </si>
  <si>
    <t xml:space="preserve">ประเทศไทย </t>
  </si>
  <si>
    <t>ในพระบรมราชูปถัมภ์</t>
  </si>
  <si>
    <t>(วสท.)</t>
  </si>
  <si>
    <t>การใช้งาน Excel ระดับสูง Excel</t>
  </si>
  <si>
    <t>VBA และ Macro</t>
  </si>
  <si>
    <t>ศูนย์อบรมคอมพิวเตอร์</t>
  </si>
  <si>
    <t>โครงการอบรมหลักสูตรผู้เชี่ยวชาญ</t>
  </si>
  <si>
    <t>อาคารเขียว TREES EB รุ่นที่ ๖</t>
  </si>
  <si>
    <t>สถาบันอาคารเขียวไทย</t>
  </si>
  <si>
    <t>ประเทศไทย</t>
  </si>
  <si>
    <t xml:space="preserve"> ในพระบรมราชูปถัมภ์</t>
  </si>
  <si>
    <t>การออกแบบอาคารโรงงาน</t>
  </si>
  <si>
    <t xml:space="preserve">โครงสร้างเหล็ก ระบบ Rigid </t>
  </si>
  <si>
    <t>Frame ขั้นพื้นฐาน รุ่นที่ ๕</t>
  </si>
  <si>
    <t>การอบรมเรื่อง มาตรฐานการ</t>
  </si>
  <si>
    <t xml:space="preserve"> รุ่นที่ ๒</t>
  </si>
  <si>
    <t>ป้องกันฟ้าผ่า(ภายนอกและภายใน)</t>
  </si>
  <si>
    <t>พัฒนาเว็บไซต์แบบมืออาชีพด้วย</t>
  </si>
  <si>
    <t>PHP พร้อมติดต่อ ฐานข้อมูล</t>
  </si>
  <si>
    <t>MySQL</t>
  </si>
  <si>
    <t xml:space="preserve">หลักสูตร </t>
  </si>
  <si>
    <t>โปรแกรมออฟฟิส Word, Excel,</t>
  </si>
  <si>
    <t>Power Point ระดับกลาง ถึง</t>
  </si>
  <si>
    <t>ระดับสูง</t>
  </si>
  <si>
    <t>โครงการอบรมหลักสูตร</t>
  </si>
  <si>
    <t>การออกแบบคอนกรีตเสริมเหล็ก</t>
  </si>
  <si>
    <t>โดยวิธีกำลัง (Stength Design</t>
  </si>
  <si>
    <t>Method )</t>
  </si>
  <si>
    <t>การอบรมเรื่อง การเลือกและการ</t>
  </si>
  <si>
    <t>คำนวณระบบควบคุมความชื้นใน</t>
  </si>
  <si>
    <t>งานปรับอากาศ รุ่นที่ ๑๕</t>
  </si>
  <si>
    <t>(บาท)</t>
  </si>
  <si>
    <t>รวมเป็นเงิน</t>
  </si>
  <si>
    <t>ผนวก ก</t>
  </si>
  <si>
    <t xml:space="preserve">ผนวก ก </t>
  </si>
  <si>
    <t>บริษัท แพนด้าดีไซน์</t>
  </si>
  <si>
    <t>สตูดิโอ จำกัด</t>
  </si>
  <si>
    <t>คอร์ส Basic Graphic พื้นฐาน</t>
  </si>
  <si>
    <t>เบื้องต้น</t>
  </si>
  <si>
    <t>รุ่นที่ ๖</t>
  </si>
  <si>
    <t>กำหนดเวลา</t>
  </si>
  <si>
    <t>๒๗ - ๒๘ ส.ค.๖๓</t>
  </si>
  <si>
    <t>๒๒ - ๒๓ ส.ค.๖๓</t>
  </si>
  <si>
    <t>๒๖ ส.ค.๖๓</t>
  </si>
  <si>
    <t>๒๗ ส.ค.๖๓</t>
  </si>
  <si>
    <t>(๒ วัน)</t>
  </si>
  <si>
    <t>(๑ วัน)</t>
  </si>
  <si>
    <t>๑ - ๒ ก.ย.๖๓</t>
  </si>
  <si>
    <t xml:space="preserve">ชั้นยศ </t>
  </si>
  <si>
    <t>จำนวน</t>
  </si>
  <si>
    <t>ผู้เข้าอบรม</t>
  </si>
  <si>
    <t>ค่าใช้จ่าย</t>
  </si>
  <si>
    <t>(ต่อนาย)</t>
  </si>
  <si>
    <t>วงเงินรวม</t>
  </si>
  <si>
    <t>(นาย)</t>
  </si>
  <si>
    <t xml:space="preserve">Post - tensioned Flat Slab) </t>
  </si>
  <si>
    <t xml:space="preserve">การอบรมเชิงวิชาชีพเรื่อง </t>
  </si>
  <si>
    <t>การออกแบบพื้นคอนกรีตอัดแรง</t>
  </si>
  <si>
    <t xml:space="preserve">ไร้คาน (Design of </t>
  </si>
  <si>
    <t>การอบรมเรื่อง การเลือกและ</t>
  </si>
  <si>
    <t>การคำนวณระบบควบคุมความชื้น</t>
  </si>
  <si>
    <t>ในงานปรับอากาศ รุ่นที่ ๑๕</t>
  </si>
  <si>
    <t>พัฒนาเว็บไซต์แบบมืออาชีพ</t>
  </si>
  <si>
    <t>ด้วย PHP พร้อมติดต่อ ฐานข้อมูล</t>
  </si>
  <si>
    <t>จ.อ.</t>
  </si>
  <si>
    <t>-</t>
  </si>
  <si>
    <t>น.อ.(พ)</t>
  </si>
  <si>
    <t>ร.ต.</t>
  </si>
  <si>
    <t xml:space="preserve"> - ปรับเปลี่ยนหลักสูตร</t>
  </si>
  <si>
    <t xml:space="preserve"> - ปรับเปลี่ยนวงเงิน</t>
  </si>
  <si>
    <t xml:space="preserve"> - ปรับเปลี่ยนชั้นยศของ</t>
  </si>
  <si>
    <t>การออกแบบ พื้นคอนกรีตอัดแรง</t>
  </si>
  <si>
    <t>ไร้คาน (Design of Post</t>
  </si>
  <si>
    <t xml:space="preserve"> - tensioned Flat Slab) รุ่นที่ ๖</t>
  </si>
  <si>
    <t>(ตอนที่ ๑ และ ๒)</t>
  </si>
  <si>
    <t>๒ - ๓ ก.ย.๖๓</t>
  </si>
  <si>
    <t>๓ - ๔ ก.ย.๖๓</t>
  </si>
  <si>
    <t>๒๕ - ๒๖ ก.ย.๖๓</t>
  </si>
  <si>
    <t>๔ - ๕ ก.ย.๖๓</t>
  </si>
  <si>
    <t xml:space="preserve">รุ่นที่ ๒ </t>
  </si>
  <si>
    <t>๗ - ๑๑ ก.ย.๖๓</t>
  </si>
  <si>
    <t>๑๑ - ๑๒ ก.ย.๖๓</t>
  </si>
  <si>
    <t>๑๔ - ๑๖ ก.ย.๖๓</t>
  </si>
  <si>
    <t>๑๙ - ๒๐ ก.ย.๖๓</t>
  </si>
  <si>
    <t>(๕ วัน)</t>
  </si>
  <si>
    <t>(๓ วัน)</t>
  </si>
  <si>
    <t>การปรับแต่งหลักสูตรตามโครงศึกษาและอบรมข้าราชการตามสถานศึกษาในประเทศ นอก ทร. ประจำปี งป.๖๓ ของ ชย.ทร. ครั้งที่ ๒</t>
  </si>
  <si>
    <t>การจัดส่งข้าราชการเข้าอบรมตามสถานศึกษาในประเทศ นอก ทร. ประจำปี งป.๖๓ ของ ชย.ทร. ตามการปรับแต่งหลักสูตร ฯ ครั้งที่ ๒</t>
  </si>
  <si>
    <t>ตำแหน่ง รรก.นายช่างแผนก</t>
  </si>
  <si>
    <t>ออกแบบโยธาและสุขาภิบาล</t>
  </si>
  <si>
    <t>กอบ.ชย.ทร.</t>
  </si>
  <si>
    <t xml:space="preserve">ตำแหน่ง หน.ไฟฟ้าและเครื่องกล </t>
  </si>
  <si>
    <t xml:space="preserve">นายช่างแผนกไฟฟ้าและเครื่องกล </t>
  </si>
  <si>
    <t>๑. ร.อ.บัณฑิตย์  บุญพันธุ์</t>
  </si>
  <si>
    <t>๑. น.อ.สภารัฐ  พงษ์พานิช</t>
  </si>
  <si>
    <t xml:space="preserve">๒. น.ท.อนวัช  วรรณศรี   </t>
  </si>
  <si>
    <t>๑. น.ท.สายันต์ ทองแสน</t>
  </si>
  <si>
    <t>๑. ร.อ.หญิงสุนิสา  กรวยทรัพย์</t>
  </si>
  <si>
    <t>และสุขาภิบาล กอบ.ชย.ทร.</t>
  </si>
  <si>
    <t>ตำแหน่ง นายช่างแผนกโยธา</t>
  </si>
  <si>
    <t>กวก.ชย.ทร.</t>
  </si>
  <si>
    <t>๑. น.อ.ประจักษ์  สกุลพรรณ์</t>
  </si>
  <si>
    <t>ตำแหน่ง หก.กวก.ชย.ทร.</t>
  </si>
  <si>
    <t>๑. น.ท.หญิงณัฐกานต์ เกษประทุม</t>
  </si>
  <si>
    <t>และผังหลัก กอบ.ชย.ทร.</t>
  </si>
  <si>
    <t>๒. ร.อ.หญิงจิตพร ภูวนาถนรานุบาล</t>
  </si>
  <si>
    <t>ตำแหน่ง รรก.นายช่างแผนกพัฒนา</t>
  </si>
  <si>
    <t>ระบบงานช่าง กวก.ชย.ทร.</t>
  </si>
  <si>
    <t xml:space="preserve">๓. ว่าที่ ร.ท.หญิงกษีระ พรหมเดช </t>
  </si>
  <si>
    <t>๒. ว่าที่ น.ต.ขวัญชัย  จันทร์ทอง</t>
  </si>
  <si>
    <t>และเครื่องกล กอบ.ชย.ทร.</t>
  </si>
  <si>
    <t>๑. ร.ท.ทวีโชค  แสงสุวรรณ์</t>
  </si>
  <si>
    <t>ตำแหน่ง รรก.นายช่าง</t>
  </si>
  <si>
    <t>แผนกประมาณการ กอบ.ชย.ทร.</t>
  </si>
  <si>
    <t>๒. ร.ต.ชาญวิทย์  ยาม่วง</t>
  </si>
  <si>
    <t>ตำแหน่ง รรก.นายทหารแผนงาน</t>
  </si>
  <si>
    <t>๑. น.อ.สมนึก  พงษ์สิน</t>
  </si>
  <si>
    <t>ตำแหน่ง หน.ส่งกำลังบำรุง กผค.ชย.ทร.</t>
  </si>
  <si>
    <t>๒. พ.จ.อ.วรรณชัย  ธรรมอินทร์ลาด</t>
  </si>
  <si>
    <t>ตำแหน่ง ช่างเขียนแบบ แผนกโยธา</t>
  </si>
  <si>
    <t xml:space="preserve">และสุขาภิบาล </t>
  </si>
  <si>
    <t>๑. ว่าที่ ร.ต.ชนะ สินทรัพย์วโรดม</t>
  </si>
  <si>
    <t xml:space="preserve">ตำแหน่ง ประจำแผนกยุทธโยธา </t>
  </si>
  <si>
    <t>กองบริการ การท่าเรือสัตหีบ</t>
  </si>
  <si>
    <t>ตำแหน่ง นายช่างแผนกอาคาร</t>
  </si>
  <si>
    <t>ตำแหน่ง รรก.นายช่างแผนกอาคาร</t>
  </si>
  <si>
    <t>ช่วยปฎิบัติราชการ แผนกอาคาร</t>
  </si>
  <si>
    <t>ตำแหน่ง นายช่างแผนกไฟฟ้า</t>
  </si>
  <si>
    <t>กงย.ชย.ทร. ช่วยปฎิบัติราชการ</t>
  </si>
  <si>
    <t>แผนกโยธาและสุขาภิบาล กอบ.ชย.ทร.</t>
  </si>
  <si>
    <t>ช่วยปฎิบัติราชการแผนกโยธา</t>
  </si>
  <si>
    <t>๓. จ.อ.อนุชา  ระวังงาน</t>
  </si>
  <si>
    <t>๑. น.ท.กานต์  อรัญยกานนท์</t>
  </si>
  <si>
    <t xml:space="preserve">๒. ว่าที่ ร.ต.อนุดิษฐ์  ยอดเสาร์ </t>
  </si>
  <si>
    <t>๓. พ.จ.ต.นรินทร์  ภูลายดอก</t>
  </si>
  <si>
    <t xml:space="preserve">ตำแหน่ง ช่างแผนกประมาณการ </t>
  </si>
  <si>
    <t>ตำแหน่ง รรก.นายช่าง แผนกโยธา</t>
  </si>
  <si>
    <t>๑. ร.ท.พีรศุษม์  ศฤงคาร</t>
  </si>
  <si>
    <t>ตำแหน่ง รรก.นายช่าง แผนกไฟฟ้า</t>
  </si>
  <si>
    <t xml:space="preserve">และเครื่องกล กอบ.ชย.ทร. </t>
  </si>
  <si>
    <t>๒. ว่าที่ ร.ท.ชนาธิป  คำดำ</t>
  </si>
  <si>
    <t>๑. ว่าที่ น.ต.ธีรทัต  กงทอง</t>
  </si>
  <si>
    <t>วิศวกรรมสถาน
แห่งประเทศไทย</t>
  </si>
  <si>
    <t>จำนวน ๓ นาย</t>
  </si>
  <si>
    <t>- ร.ต. - น.อ.(พ)</t>
  </si>
  <si>
    <t>จำนวน ๑ นาย</t>
  </si>
  <si>
    <t>และทำรายการคำนวณเพื่อยื่น</t>
  </si>
  <si>
    <t>ขออนุญาตก่อสร้างโดยใช้</t>
  </si>
  <si>
    <t>โปรแกรมคอมพิวเตอร์</t>
  </si>
  <si>
    <t>- ระยะเวลา ๑ วัน</t>
  </si>
  <si>
    <t>จำนวน ๒ นาย</t>
  </si>
  <si>
    <t>การตัดต่อวิดีโอด้วยโปรแกรม</t>
  </si>
  <si>
    <t>- จ.อ. - น.อ.(พ)</t>
  </si>
  <si>
    <t>- ระยะเวลา ๓ วัน</t>
  </si>
  <si>
    <t>และสัมมนา</t>
  </si>
  <si>
    <t>ทางวิศวกรรม</t>
  </si>
  <si>
    <t>ETABS (v.18) เพื่อการออกแบบ</t>
  </si>
  <si>
    <t xml:space="preserve">อย่างมืออาชีพ รุ่นที่ ๑๒ </t>
  </si>
  <si>
    <t>เบี้ยเลี้ยง</t>
  </si>
  <si>
    <t>เดินทาง</t>
  </si>
  <si>
    <t xml:space="preserve"> Permiere Pro Video Editing </t>
  </si>
  <si>
    <t xml:space="preserve"> &amp; After Effect</t>
  </si>
  <si>
    <t>ศูนย์อบรม
ไอที เอคซะเล้นท์</t>
  </si>
  <si>
    <t xml:space="preserve"> - ปรับเปลี่ยน</t>
  </si>
  <si>
    <t>ชั้นยศของ</t>
  </si>
  <si>
    <t>- อนุมัติ</t>
  </si>
  <si>
    <t>ตัวบุคคลเข้า</t>
  </si>
  <si>
    <t>อบรมแล้ว</t>
  </si>
  <si>
    <t>วิศวกรรมสถาน</t>
  </si>
  <si>
    <t xml:space="preserve">แห่งประเทศไทย </t>
  </si>
  <si>
    <t>ในพระบรม</t>
  </si>
  <si>
    <t>ราชูปถัมภ์ (วสท.)</t>
  </si>
  <si>
    <t>-  ร.ต. - น.อ.(พ)</t>
  </si>
  <si>
    <t>บริษัท แพนด้า</t>
  </si>
  <si>
    <t>แห่งประเทศไทย</t>
  </si>
  <si>
    <t>การคำนวณออกแบบโครงสร้าง</t>
  </si>
  <si>
    <t>คอนกรีตเสริมเหล็กโดยวิธี</t>
  </si>
  <si>
    <t>หน่วยแรงใช้งานและวิธีกำลัง</t>
  </si>
  <si>
    <t>(ขั้นพื้นฐาน)</t>
  </si>
  <si>
    <t xml:space="preserve">ระบบข่ายสายสัญญาณ LAN </t>
  </si>
  <si>
    <t>และ FIBER OPTIC</t>
  </si>
  <si>
    <t>สำหรับโครงสร้างพื้นฐาน</t>
  </si>
  <si>
    <t>ของอาคารสมัยใหม่</t>
  </si>
  <si>
    <t>สถาบันอาคาร</t>
  </si>
  <si>
    <t>เขียวไทย</t>
  </si>
  <si>
    <t>ศูนย์อบรม</t>
  </si>
  <si>
    <t>ดีไซน์ สตูดิโอ</t>
  </si>
  <si>
    <t>จำกัด</t>
  </si>
  <si>
    <t>สมาคมคอนกรีต</t>
  </si>
  <si>
    <t>ที่ปรึกษา</t>
  </si>
  <si>
    <t>เครื่องกลและ</t>
  </si>
  <si>
    <t>ไฟฟ้าไทย</t>
  </si>
  <si>
    <t>ระบบกำลังไฟฟ้าต่อเนื่อง</t>
  </si>
  <si>
    <t>(ยูพีเอส) และการต่อลงดิน</t>
  </si>
  <si>
    <t>- ระยะเวลา ๒ วัน</t>
  </si>
  <si>
    <t>การต่อลงดินและการป้องกัน</t>
  </si>
  <si>
    <t>ฟ้าผ่าระบบโทรคมนาคม</t>
  </si>
  <si>
    <t xml:space="preserve"> - ระยะเวลา ๒ วัน</t>
  </si>
  <si>
    <t xml:space="preserve"> - ร.ต. - น.อ.(พ)</t>
  </si>
  <si>
    <t xml:space="preserve"> จำนวน ๒ นาย</t>
  </si>
  <si>
    <t>ปรึกษาเครื่องกล</t>
  </si>
  <si>
    <t>การคำนวนและออกแบบ</t>
  </si>
  <si>
    <t>อาคารโรงงาน และบ้านพักอาศัย</t>
  </si>
  <si>
    <t>ศูนย์อบรมและ</t>
  </si>
  <si>
    <t>ด้วยโปรแกรม MIDAS GEN</t>
  </si>
  <si>
    <t>และ Design Plus 2015</t>
  </si>
  <si>
    <t>มาตรฐานดาต้าเซนเตอร์</t>
  </si>
  <si>
    <t>สำหรับประเทศไทย</t>
  </si>
  <si>
    <t xml:space="preserve"> - ระยะเวลา ๕ วัน</t>
  </si>
  <si>
    <t>มาตรฐานดาต้า</t>
  </si>
  <si>
    <t>เซนเตอร์สำหรับ</t>
  </si>
  <si>
    <t xml:space="preserve"> ในพระบรม</t>
  </si>
  <si>
    <t xml:space="preserve">TumCivil.com </t>
  </si>
  <si>
    <t xml:space="preserve">Tranning </t>
  </si>
  <si>
    <t>Center</t>
  </si>
  <si>
    <t xml:space="preserve"> ไอทีเอคซะเล้นท์</t>
  </si>
  <si>
    <t>การตรวจสอบรอยร้าวและ</t>
  </si>
  <si>
    <t>การซ่อมเสริมกำลังอาคาร</t>
  </si>
  <si>
    <t>การประมาณราคากลาง</t>
  </si>
  <si>
    <t>งานราชการ</t>
  </si>
  <si>
    <t>(การประยุกต์ใช้งานจริง)</t>
  </si>
  <si>
    <t>การวิเคราะห์ออกแบบโครงสร้าง</t>
  </si>
  <si>
    <t>เป็นลำดับที่ ๑</t>
  </si>
  <si>
    <t>บาท</t>
  </si>
  <si>
    <t>๓. จ.อ.ปฎิวัติ  พละวงศ์</t>
  </si>
  <si>
    <t>ตำแหน่ง จนท.ตรวจสอบและคุมบัตร</t>
  </si>
  <si>
    <t>มว.ควบคุมและทดสอบ แผนกพัสดุช่าง</t>
  </si>
  <si>
    <t>กพสด.ชย.ทร.</t>
  </si>
  <si>
    <t xml:space="preserve">๑๔,๒๑,๒๘ </t>
  </si>
  <si>
    <t xml:space="preserve"> ก.พ.๖๓</t>
  </si>
  <si>
    <t>อย่างมืออาชีพ รุ่นที่ ๑๒</t>
  </si>
  <si>
    <t>ปลอดภัย - ระบบกล้องโทรทัศน์</t>
  </si>
  <si>
    <t>ตำแหน่ง รรก.นายช่างแผนกวิทยาการ</t>
  </si>
  <si>
    <t>สุขาภิบาล กอบ.ชย.ทร.</t>
  </si>
  <si>
    <t>ช่วยปฎิบัติราชการ แผนกโยธาและ</t>
  </si>
  <si>
    <t>รวม ๔ วัน</t>
  </si>
  <si>
    <t>ตำแหน่ง แผนกประมาณการ กอบ.ชย.ทร.</t>
  </si>
  <si>
    <t>เข้าอบรมแล้ว</t>
  </si>
  <si>
    <t>- ระยะเวลา ๔ วัน</t>
  </si>
  <si>
    <t>- ระยะเวลา ๕ วัน</t>
  </si>
  <si>
    <t>ชั้นยศผู้เข้าอบรม</t>
  </si>
  <si>
    <t>โครงการอบรมเชิงวิชาการเรื่อง</t>
  </si>
  <si>
    <t>"องค์ความรู้ในงานวิศวกรรม</t>
  </si>
  <si>
    <t>ปฐพีและการนำไปประยุกต์ใช้"</t>
  </si>
  <si>
    <t xml:space="preserve"> รุ่นที่ ๕</t>
  </si>
  <si>
    <t>๒๗ - ๒๙ ส.ค.๖๓</t>
  </si>
  <si>
    <t>ตรวจถูกต้อง</t>
  </si>
  <si>
    <t>(ประจักษ์  สกุลพรรณ์)</t>
  </si>
  <si>
    <t>หก.กวก.ชย.ทร.</t>
  </si>
  <si>
    <t xml:space="preserve">        ส.ค.๖๓</t>
  </si>
  <si>
    <t xml:space="preserve">                      น.อ.</t>
  </si>
  <si>
    <t>การปรับแต่งหลักสูตรตามโครงการศึกษาและอบรมข้าราชการตามสถานศึกษาในประเทศ นอก ทร. ประจำปี งป.๖๓ ของ ชย.ทร. ครั้งที่ ๒</t>
  </si>
  <si>
    <t>เทคนิคการออกแบบรายการก่อสร้างโดยใช้โปรแกรมคอมพิวเตอร์
     - ระยะเวลา ๑ วัน 
    -  ร.ต. - น.อ.(พ) 
จำนวน ๒ นาย</t>
  </si>
  <si>
    <t>รายละเอียดโครงการศึกษา ฯ ที่ปรับเปลี่ยนครั้งที่ ๑</t>
  </si>
  <si>
    <t>รายละเอียดโครงการศึกษา ฯ ที่ปรับเปลี่ยนครั้งที่ ๒</t>
  </si>
  <si>
    <t xml:space="preserve">        น.อ.</t>
  </si>
  <si>
    <t>ที่ปรึกษาเครื่องกล</t>
  </si>
  <si>
    <t>สมาคมวิศวกรที่</t>
  </si>
  <si>
    <t>สัมมนาทาง</t>
  </si>
  <si>
    <t xml:space="preserve">วิศวกรรม </t>
  </si>
  <si>
    <t>โปรแกรมออฟฟิศ Word, Excel,</t>
  </si>
  <si>
    <t xml:space="preserve">ผนวก </t>
  </si>
  <si>
    <r>
      <t xml:space="preserve">- </t>
    </r>
    <r>
      <rPr>
        <b/>
        <sz val="14"/>
        <color theme="1"/>
        <rFont val="TH SarabunPSK"/>
        <family val="2"/>
      </rPr>
      <t>อนุมัติตัวบุคคล</t>
    </r>
  </si>
  <si>
    <r>
      <rPr>
        <b/>
        <sz val="14"/>
        <color theme="1"/>
        <rFont val="TH SarabunPSK"/>
        <family val="2"/>
      </rPr>
      <t>เป็น</t>
    </r>
    <r>
      <rPr>
        <b/>
        <u/>
        <sz val="14"/>
        <color theme="1"/>
        <rFont val="TH SarabunPSK"/>
        <family val="2"/>
      </rPr>
      <t xml:space="preserve"> ลำดับที่ ๑</t>
    </r>
  </si>
  <si>
    <t xml:space="preserve">รายละเอียดการเบิกผลักใช้เงินยืม ตามการปรับแต่งหลักสูตร ฯ ครั้งที่ ๒ </t>
  </si>
  <si>
    <t>- ไม่ทำการเบิกยืมและ</t>
  </si>
  <si>
    <t>เนื่องจากหลักสูตรเลื่อน</t>
  </si>
  <si>
    <t>ไม่มีกำหนด รายละเอียด</t>
  </si>
  <si>
    <t>ตามเอกสารแนบ</t>
  </si>
  <si>
    <t>- นำส่งเงินคืน ๗,๐๐๐บาท</t>
  </si>
  <si>
    <t>ไม่มีการผลักใช้เงินยืม</t>
  </si>
  <si>
    <t>- เบิกยืมตามใบยืมเลขที่'๖/๖๓</t>
  </si>
  <si>
    <t>- ทำการผลักใช้เงินยืมเต็มจำนวน</t>
  </si>
  <si>
    <t>นำส่งเงินคืน</t>
  </si>
  <si>
    <t xml:space="preserve">        ก.ย.๖๓</t>
  </si>
  <si>
    <t xml:space="preserve">                               น.อ.</t>
  </si>
  <si>
    <t>ตำแหน่งแผนกประมาณการ กอบ.ชย.ทร.</t>
  </si>
  <si>
    <t xml:space="preserve">ด้วย PHP พร้อมติดต่อ </t>
  </si>
  <si>
    <t>ฐานข้อมูล MySQL</t>
  </si>
  <si>
    <t>เบิกยืม</t>
  </si>
  <si>
    <t>เบิกผลักใช้</t>
  </si>
  <si>
    <t>วงจรปิด(CCTV System Design)</t>
  </si>
  <si>
    <t>รุ่นที่ ๕</t>
  </si>
  <si>
    <t>๑. น.ท.หญิง ณัฐกานต์ เกษประทุม</t>
  </si>
  <si>
    <t>๑. ร.อ.หญิง สุนิสา  กรวยทรัพย์</t>
  </si>
  <si>
    <t>๒. ร.อ.หญิง จิตพร ภูวนาถนรานุบาล</t>
  </si>
  <si>
    <t xml:space="preserve">๓. ว่าที่ ร.ท.หญิง กษีระ พรหมเดช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</si>
</sst>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[$-D00041E]0"/>
    <numFmt numFmtId="188" formatCode="[$-D00041E]#,##0"/>
  </numFmts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u val="double"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u/>
      <sz val="14"/>
      <color theme="1"/>
      <name val="TH SarabunPSK"/>
      <family val="2"/>
    </font>
    <font>
      <sz val="16"/>
      <name val="TH SarabunPSK"/>
      <family val="2"/>
    </font>
    <font>
      <b/>
      <u/>
      <sz val="14"/>
      <color theme="1"/>
      <name val="TH SarabunPSK"/>
      <family val="2"/>
    </font>
    <font>
      <b/>
      <u val="double"/>
      <sz val="14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/>
    <xf numFmtId="1" fontId="1" fillId="0" borderId="2" xfId="0" applyNumberFormat="1" applyFont="1" applyBorder="1" applyAlignment="1">
      <alignment horizontal="center"/>
    </xf>
    <xf numFmtId="3" fontId="1" fillId="0" borderId="2" xfId="0" applyNumberFormat="1" applyFont="1" applyBorder="1"/>
    <xf numFmtId="3" fontId="1" fillId="0" borderId="3" xfId="0" applyNumberFormat="1" applyFont="1" applyBorder="1"/>
    <xf numFmtId="1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0" xfId="0" applyNumberFormat="1" applyFont="1"/>
    <xf numFmtId="0" fontId="1" fillId="0" borderId="1" xfId="0" applyFont="1" applyBorder="1"/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3" fontId="3" fillId="0" borderId="2" xfId="0" applyNumberFormat="1" applyFont="1" applyBorder="1"/>
    <xf numFmtId="0" fontId="3" fillId="0" borderId="1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3" xfId="0" quotePrefix="1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9" xfId="0" applyFont="1" applyBorder="1" applyAlignment="1">
      <alignment horizontal="left"/>
    </xf>
    <xf numFmtId="1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/>
    <xf numFmtId="14" fontId="3" fillId="0" borderId="3" xfId="0" quotePrefix="1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4" fontId="3" fillId="0" borderId="2" xfId="0" quotePrefix="1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5" fillId="0" borderId="4" xfId="0" applyFont="1" applyBorder="1"/>
    <xf numFmtId="0" fontId="3" fillId="0" borderId="1" xfId="0" applyFont="1" applyBorder="1" applyAlignment="1">
      <alignment horizontal="center"/>
    </xf>
    <xf numFmtId="3" fontId="6" fillId="0" borderId="1" xfId="0" applyNumberFormat="1" applyFont="1" applyBorder="1"/>
    <xf numFmtId="2" fontId="3" fillId="0" borderId="13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2" fontId="3" fillId="0" borderId="11" xfId="0" applyNumberFormat="1" applyFont="1" applyBorder="1" applyAlignment="1"/>
    <xf numFmtId="0" fontId="3" fillId="0" borderId="11" xfId="0" applyFont="1" applyBorder="1" applyAlignment="1"/>
    <xf numFmtId="0" fontId="3" fillId="0" borderId="0" xfId="0" applyFont="1"/>
    <xf numFmtId="0" fontId="3" fillId="0" borderId="4" xfId="0" applyFont="1" applyBorder="1" applyAlignment="1">
      <alignment vertical="center"/>
    </xf>
    <xf numFmtId="0" fontId="3" fillId="0" borderId="2" xfId="0" quotePrefix="1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3" fontId="6" fillId="0" borderId="3" xfId="0" applyNumberFormat="1" applyFont="1" applyBorder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10" xfId="0" applyFont="1" applyFill="1" applyBorder="1"/>
    <xf numFmtId="0" fontId="3" fillId="2" borderId="4" xfId="0" applyFont="1" applyFill="1" applyBorder="1"/>
    <xf numFmtId="0" fontId="3" fillId="2" borderId="8" xfId="0" applyFont="1" applyFill="1" applyBorder="1"/>
    <xf numFmtId="3" fontId="3" fillId="2" borderId="3" xfId="0" applyNumberFormat="1" applyFont="1" applyFill="1" applyBorder="1"/>
    <xf numFmtId="0" fontId="3" fillId="2" borderId="4" xfId="0" applyFont="1" applyFill="1" applyBorder="1" applyAlignment="1">
      <alignment horizontal="left"/>
    </xf>
    <xf numFmtId="0" fontId="5" fillId="2" borderId="4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3" fontId="3" fillId="2" borderId="0" xfId="0" applyNumberFormat="1" applyFont="1" applyFill="1"/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11" xfId="0" applyFont="1" applyFill="1" applyBorder="1" applyAlignment="1"/>
    <xf numFmtId="0" fontId="3" fillId="3" borderId="10" xfId="0" applyFont="1" applyFill="1" applyBorder="1" applyAlignment="1"/>
    <xf numFmtId="0" fontId="3" fillId="3" borderId="0" xfId="0" applyFont="1" applyFill="1" applyBorder="1" applyAlignment="1">
      <alignment horizontal="center"/>
    </xf>
    <xf numFmtId="0" fontId="3" fillId="3" borderId="8" xfId="0" applyFont="1" applyFill="1" applyBorder="1" applyAlignment="1"/>
    <xf numFmtId="0" fontId="3" fillId="3" borderId="6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9" xfId="0" applyFont="1" applyFill="1" applyBorder="1" applyAlignment="1"/>
    <xf numFmtId="0" fontId="3" fillId="3" borderId="15" xfId="0" applyFont="1" applyFill="1" applyBorder="1" applyAlignment="1"/>
    <xf numFmtId="3" fontId="3" fillId="3" borderId="3" xfId="0" applyNumberFormat="1" applyFont="1" applyFill="1" applyBorder="1"/>
    <xf numFmtId="0" fontId="3" fillId="3" borderId="0" xfId="0" applyFont="1" applyFill="1"/>
    <xf numFmtId="0" fontId="3" fillId="3" borderId="9" xfId="0" applyFont="1" applyFill="1" applyBorder="1" applyAlignment="1">
      <alignment horizontal="center"/>
    </xf>
    <xf numFmtId="0" fontId="3" fillId="3" borderId="11" xfId="0" applyFont="1" applyFill="1" applyBorder="1" applyAlignment="1">
      <alignment wrapText="1"/>
    </xf>
    <xf numFmtId="0" fontId="3" fillId="3" borderId="3" xfId="0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left"/>
    </xf>
    <xf numFmtId="0" fontId="3" fillId="2" borderId="3" xfId="0" quotePrefix="1" applyFont="1" applyFill="1" applyBorder="1" applyAlignment="1">
      <alignment horizontal="left"/>
    </xf>
    <xf numFmtId="3" fontId="3" fillId="3" borderId="2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3" borderId="10" xfId="0" quotePrefix="1" applyFont="1" applyFill="1" applyBorder="1" applyAlignment="1"/>
    <xf numFmtId="0" fontId="3" fillId="3" borderId="3" xfId="0" applyFont="1" applyFill="1" applyBorder="1" applyAlignment="1"/>
    <xf numFmtId="0" fontId="3" fillId="3" borderId="4" xfId="0" applyFont="1" applyFill="1" applyBorder="1" applyAlignment="1"/>
    <xf numFmtId="0" fontId="5" fillId="0" borderId="0" xfId="0" applyFont="1" applyBorder="1"/>
    <xf numFmtId="0" fontId="3" fillId="3" borderId="8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3" fontId="3" fillId="3" borderId="3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2" xfId="0" quotePrefix="1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10" xfId="0" quotePrefix="1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3" fillId="3" borderId="3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3" borderId="10" xfId="0" applyFont="1" applyFill="1" applyBorder="1"/>
    <xf numFmtId="0" fontId="3" fillId="3" borderId="11" xfId="0" applyFont="1" applyFill="1" applyBorder="1"/>
    <xf numFmtId="0" fontId="3" fillId="3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3" borderId="0" xfId="0" applyFont="1" applyFill="1"/>
    <xf numFmtId="3" fontId="3" fillId="3" borderId="3" xfId="1" applyNumberFormat="1" applyFont="1" applyFill="1" applyBorder="1" applyAlignment="1"/>
    <xf numFmtId="3" fontId="5" fillId="0" borderId="0" xfId="0" applyNumberFormat="1" applyFont="1"/>
    <xf numFmtId="0" fontId="3" fillId="2" borderId="11" xfId="0" applyFont="1" applyFill="1" applyBorder="1" applyAlignment="1"/>
    <xf numFmtId="0" fontId="6" fillId="2" borderId="3" xfId="0" applyFont="1" applyFill="1" applyBorder="1"/>
    <xf numFmtId="0" fontId="3" fillId="2" borderId="9" xfId="0" applyFont="1" applyFill="1" applyBorder="1" applyAlignment="1"/>
    <xf numFmtId="0" fontId="3" fillId="2" borderId="13" xfId="0" applyFont="1" applyFill="1" applyBorder="1" applyAlignment="1">
      <alignment wrapText="1"/>
    </xf>
    <xf numFmtId="3" fontId="3" fillId="2" borderId="2" xfId="0" quotePrefix="1" applyNumberFormat="1" applyFont="1" applyFill="1" applyBorder="1"/>
    <xf numFmtId="3" fontId="3" fillId="3" borderId="3" xfId="0" quotePrefix="1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vertical="center"/>
    </xf>
    <xf numFmtId="0" fontId="3" fillId="3" borderId="2" xfId="0" applyFont="1" applyFill="1" applyBorder="1"/>
    <xf numFmtId="0" fontId="5" fillId="2" borderId="3" xfId="0" applyFont="1" applyFill="1" applyBorder="1"/>
    <xf numFmtId="0" fontId="3" fillId="3" borderId="15" xfId="0" applyFont="1" applyFill="1" applyBorder="1" applyAlignment="1">
      <alignment horizontal="left" vertical="center"/>
    </xf>
    <xf numFmtId="3" fontId="3" fillId="0" borderId="0" xfId="0" applyNumberFormat="1" applyFont="1"/>
    <xf numFmtId="3" fontId="3" fillId="4" borderId="2" xfId="0" quotePrefix="1" applyNumberFormat="1" applyFont="1" applyFill="1" applyBorder="1"/>
    <xf numFmtId="0" fontId="3" fillId="4" borderId="3" xfId="0" applyFont="1" applyFill="1" applyBorder="1" applyAlignment="1">
      <alignment horizontal="center"/>
    </xf>
    <xf numFmtId="0" fontId="6" fillId="4" borderId="3" xfId="0" applyFont="1" applyFill="1" applyBorder="1"/>
    <xf numFmtId="0" fontId="3" fillId="4" borderId="4" xfId="0" applyFont="1" applyFill="1" applyBorder="1" applyAlignment="1">
      <alignment horizontal="center"/>
    </xf>
    <xf numFmtId="0" fontId="3" fillId="0" borderId="0" xfId="0" applyFont="1" applyBorder="1"/>
    <xf numFmtId="0" fontId="3" fillId="0" borderId="9" xfId="0" applyFont="1" applyBorder="1" applyAlignment="1"/>
    <xf numFmtId="0" fontId="3" fillId="0" borderId="9" xfId="0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0" fillId="0" borderId="4" xfId="0" applyBorder="1"/>
    <xf numFmtId="0" fontId="5" fillId="3" borderId="3" xfId="0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0" fontId="5" fillId="3" borderId="4" xfId="0" applyFont="1" applyFill="1" applyBorder="1"/>
    <xf numFmtId="0" fontId="5" fillId="3" borderId="8" xfId="0" applyFont="1" applyFill="1" applyBorder="1"/>
    <xf numFmtId="0" fontId="5" fillId="3" borderId="9" xfId="0" applyFont="1" applyFill="1" applyBorder="1"/>
    <xf numFmtId="0" fontId="3" fillId="3" borderId="0" xfId="0" applyFont="1" applyFill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vertical="top"/>
    </xf>
    <xf numFmtId="0" fontId="3" fillId="4" borderId="0" xfId="0" applyFont="1" applyFill="1" applyBorder="1"/>
    <xf numFmtId="0" fontId="3" fillId="4" borderId="0" xfId="0" applyFont="1" applyFill="1" applyBorder="1" applyAlignment="1">
      <alignment horizontal="left"/>
    </xf>
    <xf numFmtId="0" fontId="3" fillId="4" borderId="0" xfId="0" applyFont="1" applyFill="1" applyBorder="1" applyAlignment="1"/>
    <xf numFmtId="0" fontId="3" fillId="4" borderId="0" xfId="0" applyFont="1" applyFill="1" applyBorder="1" applyAlignment="1">
      <alignment horizontal="center"/>
    </xf>
    <xf numFmtId="0" fontId="3" fillId="4" borderId="0" xfId="0" quotePrefix="1" applyFont="1" applyFill="1" applyBorder="1" applyAlignment="1">
      <alignment horizontal="left"/>
    </xf>
    <xf numFmtId="0" fontId="3" fillId="4" borderId="0" xfId="0" applyFont="1" applyFill="1" applyBorder="1" applyAlignment="1">
      <alignment horizontal="left" vertical="center"/>
    </xf>
    <xf numFmtId="187" fontId="5" fillId="0" borderId="0" xfId="0" applyNumberFormat="1" applyFont="1"/>
    <xf numFmtId="187" fontId="3" fillId="2" borderId="2" xfId="0" applyNumberFormat="1" applyFont="1" applyFill="1" applyBorder="1"/>
    <xf numFmtId="188" fontId="3" fillId="2" borderId="2" xfId="0" applyNumberFormat="1" applyFont="1" applyFill="1" applyBorder="1"/>
    <xf numFmtId="187" fontId="3" fillId="3" borderId="2" xfId="0" applyNumberFormat="1" applyFont="1" applyFill="1" applyBorder="1" applyAlignment="1">
      <alignment horizontal="center"/>
    </xf>
    <xf numFmtId="187" fontId="3" fillId="3" borderId="2" xfId="0" applyNumberFormat="1" applyFont="1" applyFill="1" applyBorder="1"/>
    <xf numFmtId="187" fontId="3" fillId="3" borderId="3" xfId="0" applyNumberFormat="1" applyFont="1" applyFill="1" applyBorder="1"/>
    <xf numFmtId="187" fontId="3" fillId="2" borderId="3" xfId="0" applyNumberFormat="1" applyFont="1" applyFill="1" applyBorder="1"/>
    <xf numFmtId="188" fontId="3" fillId="3" borderId="2" xfId="0" applyNumberFormat="1" applyFont="1" applyFill="1" applyBorder="1"/>
    <xf numFmtId="188" fontId="3" fillId="3" borderId="3" xfId="0" applyNumberFormat="1" applyFont="1" applyFill="1" applyBorder="1"/>
    <xf numFmtId="188" fontId="3" fillId="2" borderId="3" xfId="0" applyNumberFormat="1" applyFont="1" applyFill="1" applyBorder="1"/>
    <xf numFmtId="188" fontId="3" fillId="3" borderId="3" xfId="1" applyNumberFormat="1" applyFont="1" applyFill="1" applyBorder="1" applyAlignment="1"/>
    <xf numFmtId="187" fontId="3" fillId="3" borderId="3" xfId="0" applyNumberFormat="1" applyFont="1" applyFill="1" applyBorder="1" applyAlignment="1">
      <alignment horizontal="center"/>
    </xf>
    <xf numFmtId="187" fontId="3" fillId="3" borderId="3" xfId="0" applyNumberFormat="1" applyFont="1" applyFill="1" applyBorder="1" applyAlignment="1">
      <alignment horizontal="center" vertical="center"/>
    </xf>
    <xf numFmtId="187" fontId="3" fillId="2" borderId="3" xfId="0" applyNumberFormat="1" applyFont="1" applyFill="1" applyBorder="1" applyAlignment="1">
      <alignment horizontal="center"/>
    </xf>
    <xf numFmtId="187" fontId="3" fillId="2" borderId="2" xfId="0" applyNumberFormat="1" applyFont="1" applyFill="1" applyBorder="1" applyAlignment="1">
      <alignment horizontal="center"/>
    </xf>
    <xf numFmtId="188" fontId="8" fillId="2" borderId="1" xfId="0" applyNumberFormat="1" applyFont="1" applyFill="1" applyBorder="1"/>
    <xf numFmtId="188" fontId="8" fillId="3" borderId="1" xfId="0" applyNumberFormat="1" applyFont="1" applyFill="1" applyBorder="1"/>
    <xf numFmtId="187" fontId="3" fillId="2" borderId="2" xfId="0" applyNumberFormat="1" applyFont="1" applyFill="1" applyBorder="1" applyAlignment="1">
      <alignment horizontal="right"/>
    </xf>
    <xf numFmtId="188" fontId="1" fillId="0" borderId="0" xfId="0" applyNumberFormat="1" applyFont="1" applyBorder="1" applyAlignment="1">
      <alignment horizontal="center"/>
    </xf>
    <xf numFmtId="188" fontId="1" fillId="0" borderId="2" xfId="0" applyNumberFormat="1" applyFont="1" applyBorder="1" applyAlignment="1">
      <alignment horizontal="center"/>
    </xf>
    <xf numFmtId="188" fontId="1" fillId="0" borderId="4" xfId="0" applyNumberFormat="1" applyFont="1" applyBorder="1" applyAlignment="1">
      <alignment horizontal="center"/>
    </xf>
    <xf numFmtId="188" fontId="3" fillId="0" borderId="2" xfId="0" applyNumberFormat="1" applyFont="1" applyBorder="1"/>
    <xf numFmtId="188" fontId="3" fillId="0" borderId="3" xfId="0" applyNumberFormat="1" applyFont="1" applyBorder="1"/>
    <xf numFmtId="188" fontId="3" fillId="0" borderId="4" xfId="0" applyNumberFormat="1" applyFont="1" applyBorder="1"/>
    <xf numFmtId="188" fontId="3" fillId="0" borderId="0" xfId="0" applyNumberFormat="1" applyFont="1" applyBorder="1"/>
    <xf numFmtId="188" fontId="3" fillId="0" borderId="0" xfId="0" applyNumberFormat="1" applyFont="1" applyBorder="1" applyAlignment="1">
      <alignment horizontal="center"/>
    </xf>
    <xf numFmtId="188" fontId="3" fillId="0" borderId="2" xfId="0" applyNumberFormat="1" applyFont="1" applyBorder="1" applyAlignment="1">
      <alignment horizontal="center"/>
    </xf>
    <xf numFmtId="188" fontId="3" fillId="0" borderId="4" xfId="0" applyNumberFormat="1" applyFont="1" applyBorder="1" applyAlignment="1">
      <alignment horizontal="center"/>
    </xf>
    <xf numFmtId="188" fontId="3" fillId="0" borderId="0" xfId="0" applyNumberFormat="1" applyFont="1"/>
    <xf numFmtId="188" fontId="1" fillId="0" borderId="0" xfId="0" applyNumberFormat="1" applyFont="1"/>
    <xf numFmtId="188" fontId="0" fillId="0" borderId="0" xfId="0" applyNumberFormat="1"/>
    <xf numFmtId="187" fontId="1" fillId="0" borderId="0" xfId="0" applyNumberFormat="1" applyFont="1" applyBorder="1" applyAlignment="1">
      <alignment horizontal="center"/>
    </xf>
    <xf numFmtId="187" fontId="1" fillId="0" borderId="13" xfId="0" applyNumberFormat="1" applyFont="1" applyBorder="1" applyAlignment="1">
      <alignment horizontal="center"/>
    </xf>
    <xf numFmtId="187" fontId="1" fillId="0" borderId="9" xfId="0" applyNumberFormat="1" applyFont="1" applyBorder="1" applyAlignment="1">
      <alignment horizontal="center"/>
    </xf>
    <xf numFmtId="187" fontId="3" fillId="0" borderId="13" xfId="0" applyNumberFormat="1" applyFont="1" applyBorder="1" applyAlignment="1">
      <alignment horizontal="center"/>
    </xf>
    <xf numFmtId="187" fontId="3" fillId="0" borderId="11" xfId="0" applyNumberFormat="1" applyFont="1" applyBorder="1" applyAlignment="1">
      <alignment horizontal="left"/>
    </xf>
    <xf numFmtId="187" fontId="3" fillId="0" borderId="11" xfId="0" applyNumberFormat="1" applyFont="1" applyBorder="1" applyAlignment="1">
      <alignment horizontal="center"/>
    </xf>
    <xf numFmtId="187" fontId="3" fillId="0" borderId="9" xfId="0" applyNumberFormat="1" applyFont="1" applyBorder="1" applyAlignment="1">
      <alignment horizontal="center"/>
    </xf>
    <xf numFmtId="187" fontId="3" fillId="0" borderId="0" xfId="0" applyNumberFormat="1" applyFont="1" applyBorder="1" applyAlignment="1">
      <alignment horizontal="center"/>
    </xf>
    <xf numFmtId="187" fontId="3" fillId="0" borderId="9" xfId="0" applyNumberFormat="1" applyFont="1" applyBorder="1" applyAlignment="1">
      <alignment horizontal="left"/>
    </xf>
    <xf numFmtId="187" fontId="3" fillId="0" borderId="3" xfId="0" applyNumberFormat="1" applyFont="1" applyBorder="1" applyAlignment="1">
      <alignment horizontal="left"/>
    </xf>
    <xf numFmtId="187" fontId="3" fillId="0" borderId="4" xfId="0" applyNumberFormat="1" applyFont="1" applyBorder="1" applyAlignment="1">
      <alignment horizontal="left"/>
    </xf>
    <xf numFmtId="187" fontId="3" fillId="0" borderId="0" xfId="0" applyNumberFormat="1" applyFont="1"/>
    <xf numFmtId="187" fontId="1" fillId="0" borderId="0" xfId="0" applyNumberFormat="1" applyFont="1"/>
    <xf numFmtId="187" fontId="0" fillId="0" borderId="0" xfId="0" applyNumberFormat="1"/>
    <xf numFmtId="188" fontId="3" fillId="0" borderId="0" xfId="0" applyNumberFormat="1" applyFont="1" applyAlignment="1">
      <alignment horizontal="center"/>
    </xf>
    <xf numFmtId="187" fontId="1" fillId="0" borderId="2" xfId="0" applyNumberFormat="1" applyFont="1" applyBorder="1" applyAlignment="1">
      <alignment horizontal="center"/>
    </xf>
    <xf numFmtId="187" fontId="1" fillId="0" borderId="4" xfId="0" applyNumberFormat="1" applyFont="1" applyBorder="1"/>
    <xf numFmtId="187" fontId="3" fillId="0" borderId="2" xfId="0" applyNumberFormat="1" applyFont="1" applyBorder="1" applyAlignment="1">
      <alignment horizontal="center"/>
    </xf>
    <xf numFmtId="187" fontId="3" fillId="0" borderId="3" xfId="0" applyNumberFormat="1" applyFont="1" applyBorder="1" applyAlignment="1">
      <alignment horizontal="center"/>
    </xf>
    <xf numFmtId="187" fontId="3" fillId="0" borderId="4" xfId="0" applyNumberFormat="1" applyFont="1" applyBorder="1" applyAlignment="1">
      <alignment horizontal="center"/>
    </xf>
    <xf numFmtId="187" fontId="3" fillId="0" borderId="4" xfId="0" applyNumberFormat="1" applyFont="1" applyBorder="1"/>
    <xf numFmtId="187" fontId="3" fillId="0" borderId="1" xfId="0" applyNumberFormat="1" applyFont="1" applyBorder="1" applyAlignment="1">
      <alignment horizontal="center"/>
    </xf>
    <xf numFmtId="187" fontId="1" fillId="0" borderId="0" xfId="0" applyNumberFormat="1" applyFont="1" applyAlignment="1">
      <alignment horizontal="center"/>
    </xf>
    <xf numFmtId="187" fontId="0" fillId="0" borderId="0" xfId="0" applyNumberFormat="1" applyAlignment="1">
      <alignment horizontal="center"/>
    </xf>
    <xf numFmtId="0" fontId="3" fillId="0" borderId="0" xfId="0" applyFont="1" applyBorder="1" applyAlignment="1">
      <alignment horizontal="left"/>
    </xf>
    <xf numFmtId="187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/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quotePrefix="1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3" fillId="0" borderId="2" xfId="0" quotePrefix="1" applyFont="1" applyBorder="1" applyAlignment="1">
      <alignment horizontal="left"/>
    </xf>
    <xf numFmtId="187" fontId="3" fillId="5" borderId="2" xfId="0" applyNumberFormat="1" applyFont="1" applyFill="1" applyBorder="1" applyAlignment="1">
      <alignment horizontal="center"/>
    </xf>
    <xf numFmtId="0" fontId="3" fillId="5" borderId="12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3" fillId="5" borderId="13" xfId="0" applyFont="1" applyFill="1" applyBorder="1" applyAlignment="1">
      <alignment wrapText="1"/>
    </xf>
    <xf numFmtId="0" fontId="3" fillId="5" borderId="2" xfId="0" applyFont="1" applyFill="1" applyBorder="1" applyAlignment="1">
      <alignment horizontal="center"/>
    </xf>
    <xf numFmtId="188" fontId="3" fillId="5" borderId="2" xfId="0" applyNumberFormat="1" applyFont="1" applyFill="1" applyBorder="1"/>
    <xf numFmtId="187" fontId="3" fillId="5" borderId="13" xfId="0" applyNumberFormat="1" applyFont="1" applyFill="1" applyBorder="1" applyAlignment="1">
      <alignment horizontal="center"/>
    </xf>
    <xf numFmtId="14" fontId="3" fillId="5" borderId="2" xfId="0" quotePrefix="1" applyNumberFormat="1" applyFont="1" applyFill="1" applyBorder="1" applyAlignment="1">
      <alignment horizontal="center"/>
    </xf>
    <xf numFmtId="187" fontId="3" fillId="5" borderId="3" xfId="0" applyNumberFormat="1" applyFont="1" applyFill="1" applyBorder="1" applyAlignment="1">
      <alignment horizontal="center"/>
    </xf>
    <xf numFmtId="0" fontId="3" fillId="5" borderId="11" xfId="0" applyFont="1" applyFill="1" applyBorder="1" applyAlignment="1"/>
    <xf numFmtId="0" fontId="3" fillId="5" borderId="3" xfId="0" quotePrefix="1" applyFont="1" applyFill="1" applyBorder="1" applyAlignment="1">
      <alignment horizontal="center"/>
    </xf>
    <xf numFmtId="188" fontId="3" fillId="5" borderId="3" xfId="0" applyNumberFormat="1" applyFont="1" applyFill="1" applyBorder="1"/>
    <xf numFmtId="187" fontId="3" fillId="5" borderId="11" xfId="0" applyNumberFormat="1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center"/>
    </xf>
    <xf numFmtId="0" fontId="3" fillId="5" borderId="3" xfId="0" applyFont="1" applyFill="1" applyBorder="1"/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187" fontId="3" fillId="5" borderId="4" xfId="0" applyNumberFormat="1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4" xfId="0" applyFont="1" applyFill="1" applyBorder="1"/>
    <xf numFmtId="0" fontId="3" fillId="5" borderId="4" xfId="0" applyFont="1" applyFill="1" applyBorder="1" applyAlignment="1">
      <alignment horizontal="center"/>
    </xf>
    <xf numFmtId="188" fontId="3" fillId="5" borderId="4" xfId="0" applyNumberFormat="1" applyFont="1" applyFill="1" applyBorder="1"/>
    <xf numFmtId="187" fontId="3" fillId="5" borderId="9" xfId="0" applyNumberFormat="1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4" fillId="4" borderId="3" xfId="0" applyFont="1" applyFill="1" applyBorder="1"/>
    <xf numFmtId="188" fontId="11" fillId="0" borderId="1" xfId="0" applyNumberFormat="1" applyFont="1" applyBorder="1"/>
    <xf numFmtId="0" fontId="4" fillId="0" borderId="2" xfId="0" quotePrefix="1" applyFont="1" applyBorder="1" applyAlignment="1">
      <alignment horizontal="left"/>
    </xf>
    <xf numFmtId="0" fontId="3" fillId="5" borderId="2" xfId="0" applyFont="1" applyFill="1" applyBorder="1"/>
    <xf numFmtId="2" fontId="3" fillId="5" borderId="11" xfId="0" applyNumberFormat="1" applyFont="1" applyFill="1" applyBorder="1" applyAlignment="1">
      <alignment horizontal="left"/>
    </xf>
    <xf numFmtId="74" fontId="3" fillId="0" borderId="3" xfId="0" quotePrefix="1" applyNumberFormat="1" applyFont="1" applyBorder="1" applyAlignment="1"/>
    <xf numFmtId="188" fontId="3" fillId="0" borderId="13" xfId="0" applyNumberFormat="1" applyFont="1" applyBorder="1"/>
    <xf numFmtId="188" fontId="3" fillId="0" borderId="11" xfId="0" applyNumberFormat="1" applyFont="1" applyBorder="1"/>
    <xf numFmtId="188" fontId="3" fillId="5" borderId="13" xfId="0" applyNumberFormat="1" applyFont="1" applyFill="1" applyBorder="1"/>
    <xf numFmtId="188" fontId="3" fillId="5" borderId="11" xfId="0" applyNumberFormat="1" applyFont="1" applyFill="1" applyBorder="1"/>
    <xf numFmtId="188" fontId="3" fillId="5" borderId="9" xfId="0" applyNumberFormat="1" applyFont="1" applyFill="1" applyBorder="1"/>
    <xf numFmtId="188" fontId="3" fillId="0" borderId="9" xfId="0" applyNumberFormat="1" applyFont="1" applyBorder="1"/>
    <xf numFmtId="0" fontId="4" fillId="0" borderId="3" xfId="0" quotePrefix="1" applyFont="1" applyBorder="1" applyAlignment="1"/>
    <xf numFmtId="187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188" fontId="3" fillId="6" borderId="2" xfId="0" applyNumberFormat="1" applyFont="1" applyFill="1" applyBorder="1" applyAlignment="1">
      <alignment horizontal="center"/>
    </xf>
    <xf numFmtId="188" fontId="3" fillId="6" borderId="13" xfId="0" applyNumberFormat="1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187" fontId="3" fillId="6" borderId="4" xfId="0" applyNumberFormat="1" applyFont="1" applyFill="1" applyBorder="1"/>
    <xf numFmtId="0" fontId="3" fillId="6" borderId="4" xfId="0" applyFont="1" applyFill="1" applyBorder="1" applyAlignment="1">
      <alignment horizontal="center"/>
    </xf>
    <xf numFmtId="188" fontId="3" fillId="6" borderId="4" xfId="0" applyNumberFormat="1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3" fillId="5" borderId="2" xfId="0" applyFont="1" applyFill="1" applyBorder="1" applyAlignment="1"/>
    <xf numFmtId="188" fontId="3" fillId="4" borderId="7" xfId="0" applyNumberFormat="1" applyFont="1" applyFill="1" applyBorder="1" applyAlignment="1"/>
    <xf numFmtId="0" fontId="3" fillId="5" borderId="3" xfId="0" applyFont="1" applyFill="1" applyBorder="1" applyAlignment="1">
      <alignment horizontal="left"/>
    </xf>
    <xf numFmtId="0" fontId="4" fillId="0" borderId="3" xfId="0" applyFont="1" applyBorder="1" applyAlignment="1"/>
    <xf numFmtId="0" fontId="4" fillId="0" borderId="4" xfId="0" applyFont="1" applyBorder="1" applyAlignment="1"/>
    <xf numFmtId="0" fontId="3" fillId="3" borderId="10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10" xfId="0" quotePrefix="1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3" fillId="3" borderId="10" xfId="0" quotePrefix="1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/>
    </xf>
    <xf numFmtId="0" fontId="3" fillId="3" borderId="10" xfId="0" quotePrefix="1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2" borderId="10" xfId="0" quotePrefix="1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2" borderId="10" xfId="0" quotePrefix="1" applyFont="1" applyFill="1" applyBorder="1" applyAlignment="1">
      <alignment horizontal="left"/>
    </xf>
    <xf numFmtId="0" fontId="3" fillId="2" borderId="11" xfId="0" quotePrefix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0" xfId="0" quotePrefix="1" applyFont="1" applyFill="1" applyBorder="1" applyAlignment="1">
      <alignment horizontal="left" vertical="center"/>
    </xf>
    <xf numFmtId="0" fontId="3" fillId="2" borderId="11" xfId="0" quotePrefix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87" fontId="3" fillId="2" borderId="10" xfId="0" applyNumberFormat="1" applyFont="1" applyFill="1" applyBorder="1" applyAlignment="1">
      <alignment horizontal="left"/>
    </xf>
    <xf numFmtId="187" fontId="3" fillId="2" borderId="1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3" fontId="3" fillId="3" borderId="7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3" fontId="3" fillId="2" borderId="5" xfId="0" applyNumberFormat="1" applyFont="1" applyFill="1" applyBorder="1" applyAlignment="1">
      <alignment horizontal="center"/>
    </xf>
    <xf numFmtId="3" fontId="3" fillId="2" borderId="7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/>
    <xf numFmtId="0" fontId="3" fillId="0" borderId="11" xfId="0" applyFont="1" applyBorder="1" applyAlignment="1"/>
    <xf numFmtId="0" fontId="2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5" borderId="10" xfId="0" applyFont="1" applyFill="1" applyBorder="1" applyAlignment="1"/>
    <xf numFmtId="0" fontId="3" fillId="5" borderId="11" xfId="0" applyFont="1" applyFill="1" applyBorder="1" applyAlignment="1"/>
    <xf numFmtId="0" fontId="3" fillId="5" borderId="12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2" xfId="0" quotePrefix="1" applyFont="1" applyBorder="1" applyAlignment="1"/>
    <xf numFmtId="0" fontId="3" fillId="0" borderId="2" xfId="0" applyFont="1" applyBorder="1" applyAlignment="1"/>
    <xf numFmtId="0" fontId="3" fillId="0" borderId="3" xfId="0" quotePrefix="1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3" xfId="0" quotePrefix="1" applyFont="1" applyBorder="1" applyAlignment="1">
      <alignment horizontal="left"/>
    </xf>
    <xf numFmtId="0" fontId="3" fillId="0" borderId="2" xfId="0" quotePrefix="1" applyFont="1" applyBorder="1" applyAlignment="1">
      <alignment horizontal="left"/>
    </xf>
    <xf numFmtId="0" fontId="3" fillId="0" borderId="1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2"/>
  <sheetViews>
    <sheetView view="pageLayout" topLeftCell="A106" zoomScaleNormal="85" workbookViewId="0">
      <selection activeCell="N3" sqref="N1:N1048576"/>
    </sheetView>
  </sheetViews>
  <sheetFormatPr defaultRowHeight="14.25" x14ac:dyDescent="0.2"/>
  <cols>
    <col min="1" max="1" width="4.875" customWidth="1"/>
    <col min="2" max="2" width="10.625" customWidth="1"/>
    <col min="3" max="3" width="12.625" customWidth="1"/>
    <col min="4" max="4" width="12.375" customWidth="1"/>
    <col min="5" max="5" width="9.125" customWidth="1"/>
    <col min="6" max="6" width="6.125" customWidth="1"/>
    <col min="7" max="7" width="7" customWidth="1"/>
    <col min="8" max="8" width="5.625" style="15" customWidth="1"/>
    <col min="9" max="10" width="10.625" customWidth="1"/>
    <col min="11" max="11" width="13.375" customWidth="1"/>
    <col min="12" max="12" width="9.125" customWidth="1"/>
    <col min="13" max="13" width="6.375" customWidth="1"/>
    <col min="14" max="14" width="12.25" customWidth="1"/>
    <col min="16" max="16" width="10.375" bestFit="1" customWidth="1"/>
  </cols>
  <sheetData>
    <row r="1" spans="1:17" s="65" customFormat="1" ht="18.95" customHeight="1" x14ac:dyDescent="0.3">
      <c r="A1" s="361" t="s">
        <v>61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7" s="65" customFormat="1" ht="18.95" customHeight="1" x14ac:dyDescent="0.35">
      <c r="A2" s="362" t="s">
        <v>279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</row>
    <row r="3" spans="1:17" s="111" customFormat="1" ht="4.5" customHeight="1" x14ac:dyDescent="0.35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46"/>
    </row>
    <row r="4" spans="1:17" s="65" customFormat="1" ht="18.95" customHeight="1" x14ac:dyDescent="0.3">
      <c r="A4" s="372" t="s">
        <v>281</v>
      </c>
      <c r="B4" s="373"/>
      <c r="C4" s="373"/>
      <c r="D4" s="373"/>
      <c r="E4" s="373"/>
      <c r="F4" s="374"/>
      <c r="G4" s="93"/>
      <c r="H4" s="381" t="s">
        <v>282</v>
      </c>
      <c r="I4" s="382"/>
      <c r="J4" s="382"/>
      <c r="K4" s="382"/>
      <c r="L4" s="382"/>
      <c r="M4" s="383"/>
      <c r="N4" s="154" t="s">
        <v>5</v>
      </c>
    </row>
    <row r="5" spans="1:17" s="65" customFormat="1" ht="18.95" customHeight="1" x14ac:dyDescent="0.3">
      <c r="A5" s="83" t="s">
        <v>0</v>
      </c>
      <c r="B5" s="375" t="s">
        <v>1</v>
      </c>
      <c r="C5" s="376"/>
      <c r="D5" s="83" t="s">
        <v>2</v>
      </c>
      <c r="E5" s="83" t="s">
        <v>4</v>
      </c>
      <c r="F5" s="83" t="s">
        <v>186</v>
      </c>
      <c r="G5" s="101" t="s">
        <v>5</v>
      </c>
      <c r="H5" s="67" t="s">
        <v>0</v>
      </c>
      <c r="I5" s="377" t="s">
        <v>1</v>
      </c>
      <c r="J5" s="378"/>
      <c r="K5" s="67" t="s">
        <v>2</v>
      </c>
      <c r="L5" s="67" t="s">
        <v>4</v>
      </c>
      <c r="M5" s="68" t="s">
        <v>186</v>
      </c>
      <c r="N5" s="155"/>
    </row>
    <row r="6" spans="1:17" s="65" customFormat="1" ht="18.95" customHeight="1" x14ac:dyDescent="0.3">
      <c r="A6" s="84"/>
      <c r="B6" s="379"/>
      <c r="C6" s="380"/>
      <c r="D6" s="85" t="s">
        <v>3</v>
      </c>
      <c r="E6" s="85" t="s">
        <v>59</v>
      </c>
      <c r="F6" s="85" t="s">
        <v>187</v>
      </c>
      <c r="G6" s="85"/>
      <c r="H6" s="69"/>
      <c r="I6" s="359"/>
      <c r="J6" s="360"/>
      <c r="K6" s="69" t="s">
        <v>3</v>
      </c>
      <c r="L6" s="69" t="s">
        <v>59</v>
      </c>
      <c r="M6" s="70" t="s">
        <v>187</v>
      </c>
      <c r="N6" s="156"/>
    </row>
    <row r="7" spans="1:17" s="65" customFormat="1" ht="18.95" customHeight="1" x14ac:dyDescent="0.3">
      <c r="A7" s="222">
        <v>1</v>
      </c>
      <c r="B7" s="406" t="s">
        <v>280</v>
      </c>
      <c r="C7" s="407"/>
      <c r="D7" s="403" t="s">
        <v>170</v>
      </c>
      <c r="E7" s="226">
        <v>10000</v>
      </c>
      <c r="F7" s="223">
        <v>0</v>
      </c>
      <c r="G7" s="104" t="s">
        <v>93</v>
      </c>
      <c r="H7" s="233">
        <v>1</v>
      </c>
      <c r="I7" s="408" t="s">
        <v>11</v>
      </c>
      <c r="J7" s="408"/>
      <c r="K7" s="71" t="s">
        <v>8</v>
      </c>
      <c r="L7" s="221">
        <f>'ผนวก ข'!H7</f>
        <v>4500</v>
      </c>
      <c r="M7" s="220">
        <v>0</v>
      </c>
      <c r="N7" s="102" t="s">
        <v>191</v>
      </c>
      <c r="P7" s="219"/>
    </row>
    <row r="8" spans="1:17" s="65" customFormat="1" ht="18.95" customHeight="1" x14ac:dyDescent="0.3">
      <c r="A8" s="86"/>
      <c r="B8" s="355" t="s">
        <v>174</v>
      </c>
      <c r="C8" s="356"/>
      <c r="D8" s="404"/>
      <c r="E8" s="86"/>
      <c r="F8" s="86"/>
      <c r="G8" s="86"/>
      <c r="H8" s="67"/>
      <c r="I8" s="357" t="s">
        <v>184</v>
      </c>
      <c r="J8" s="358"/>
      <c r="K8" s="72" t="s">
        <v>182</v>
      </c>
      <c r="L8" s="72"/>
      <c r="M8" s="72"/>
      <c r="N8" s="103" t="s">
        <v>3</v>
      </c>
    </row>
    <row r="9" spans="1:17" s="65" customFormat="1" ht="18.95" customHeight="1" x14ac:dyDescent="0.3">
      <c r="A9" s="86"/>
      <c r="B9" s="355" t="s">
        <v>175</v>
      </c>
      <c r="C9" s="356"/>
      <c r="D9" s="404"/>
      <c r="E9" s="86"/>
      <c r="F9" s="86"/>
      <c r="G9" s="86"/>
      <c r="H9" s="67"/>
      <c r="I9" s="366" t="s">
        <v>185</v>
      </c>
      <c r="J9" s="366"/>
      <c r="K9" s="72" t="s">
        <v>183</v>
      </c>
      <c r="L9" s="72"/>
      <c r="M9" s="72"/>
      <c r="N9" s="103" t="s">
        <v>191</v>
      </c>
    </row>
    <row r="10" spans="1:17" s="65" customFormat="1" ht="18.95" customHeight="1" x14ac:dyDescent="0.3">
      <c r="A10" s="86"/>
      <c r="B10" s="355" t="s">
        <v>176</v>
      </c>
      <c r="C10" s="356"/>
      <c r="D10" s="404"/>
      <c r="E10" s="86"/>
      <c r="F10" s="86"/>
      <c r="G10" s="86"/>
      <c r="H10" s="67"/>
      <c r="I10" s="363" t="s">
        <v>222</v>
      </c>
      <c r="J10" s="364"/>
      <c r="K10" s="72" t="s">
        <v>13</v>
      </c>
      <c r="L10" s="72"/>
      <c r="M10" s="73"/>
      <c r="N10" s="103" t="s">
        <v>4</v>
      </c>
    </row>
    <row r="11" spans="1:17" s="65" customFormat="1" ht="18.95" customHeight="1" x14ac:dyDescent="0.3">
      <c r="A11" s="86"/>
      <c r="B11" s="365" t="s">
        <v>177</v>
      </c>
      <c r="C11" s="356"/>
      <c r="D11" s="404"/>
      <c r="E11" s="86"/>
      <c r="F11" s="86"/>
      <c r="G11" s="86"/>
      <c r="H11" s="67"/>
      <c r="I11" s="388" t="s">
        <v>172</v>
      </c>
      <c r="J11" s="389"/>
      <c r="K11" s="72" t="s">
        <v>14</v>
      </c>
      <c r="L11" s="72"/>
      <c r="M11" s="73"/>
      <c r="N11" s="103" t="s">
        <v>191</v>
      </c>
    </row>
    <row r="12" spans="1:17" s="65" customFormat="1" ht="18.95" customHeight="1" x14ac:dyDescent="0.3">
      <c r="A12" s="86"/>
      <c r="B12" s="365" t="s">
        <v>172</v>
      </c>
      <c r="C12" s="356"/>
      <c r="D12" s="404"/>
      <c r="E12" s="86"/>
      <c r="F12" s="86"/>
      <c r="G12" s="86"/>
      <c r="H12" s="67"/>
      <c r="I12" s="357" t="s">
        <v>173</v>
      </c>
      <c r="J12" s="358"/>
      <c r="K12" s="72"/>
      <c r="L12" s="72"/>
      <c r="M12" s="73"/>
      <c r="N12" s="103" t="s">
        <v>192</v>
      </c>
    </row>
    <row r="13" spans="1:17" s="65" customFormat="1" ht="18.95" customHeight="1" x14ac:dyDescent="0.3">
      <c r="A13" s="86"/>
      <c r="B13" s="355" t="s">
        <v>178</v>
      </c>
      <c r="C13" s="356"/>
      <c r="D13" s="405"/>
      <c r="E13" s="84"/>
      <c r="F13" s="84"/>
      <c r="G13" s="84"/>
      <c r="H13" s="69"/>
      <c r="I13" s="359"/>
      <c r="J13" s="360"/>
      <c r="K13" s="74"/>
      <c r="L13" s="74"/>
      <c r="M13" s="75"/>
      <c r="N13" s="77" t="s">
        <v>78</v>
      </c>
      <c r="Q13" s="219"/>
    </row>
    <row r="14" spans="1:17" s="65" customFormat="1" ht="18.95" customHeight="1" x14ac:dyDescent="0.3">
      <c r="A14" s="222">
        <v>2</v>
      </c>
      <c r="B14" s="87" t="s">
        <v>179</v>
      </c>
      <c r="C14" s="88"/>
      <c r="D14" s="100" t="s">
        <v>190</v>
      </c>
      <c r="E14" s="227">
        <v>16800</v>
      </c>
      <c r="F14" s="224">
        <v>0</v>
      </c>
      <c r="G14" s="188" t="s">
        <v>93</v>
      </c>
      <c r="H14" s="232">
        <v>2</v>
      </c>
      <c r="I14" s="142" t="s">
        <v>179</v>
      </c>
      <c r="J14" s="143"/>
      <c r="K14" s="186" t="s">
        <v>190</v>
      </c>
      <c r="L14" s="221">
        <f>'ผนวก ข'!H11</f>
        <v>16800</v>
      </c>
      <c r="M14" s="220">
        <v>0</v>
      </c>
      <c r="N14" s="187" t="s">
        <v>193</v>
      </c>
    </row>
    <row r="15" spans="1:17" s="65" customFormat="1" ht="18.95" customHeight="1" x14ac:dyDescent="0.3">
      <c r="A15" s="86"/>
      <c r="B15" s="369" t="s">
        <v>188</v>
      </c>
      <c r="C15" s="368"/>
      <c r="D15" s="89" t="s">
        <v>9</v>
      </c>
      <c r="E15" s="86"/>
      <c r="F15" s="86"/>
      <c r="G15" s="86"/>
      <c r="H15" s="67"/>
      <c r="I15" s="357" t="s">
        <v>188</v>
      </c>
      <c r="J15" s="358"/>
      <c r="K15" s="183" t="s">
        <v>9</v>
      </c>
      <c r="L15" s="72"/>
      <c r="M15" s="72"/>
      <c r="N15" s="72" t="s">
        <v>194</v>
      </c>
    </row>
    <row r="16" spans="1:17" s="65" customFormat="1" ht="18.95" customHeight="1" x14ac:dyDescent="0.3">
      <c r="A16" s="86"/>
      <c r="B16" s="369" t="s">
        <v>189</v>
      </c>
      <c r="C16" s="368"/>
      <c r="D16" s="89" t="s">
        <v>10</v>
      </c>
      <c r="E16" s="86"/>
      <c r="F16" s="86"/>
      <c r="G16" s="86"/>
      <c r="H16" s="67"/>
      <c r="I16" s="357" t="s">
        <v>189</v>
      </c>
      <c r="J16" s="358"/>
      <c r="K16" s="183" t="s">
        <v>10</v>
      </c>
      <c r="L16" s="72"/>
      <c r="M16" s="72"/>
      <c r="N16" s="72" t="s">
        <v>195</v>
      </c>
    </row>
    <row r="17" spans="1:14" s="65" customFormat="1" ht="18.95" customHeight="1" x14ac:dyDescent="0.3">
      <c r="A17" s="86"/>
      <c r="B17" s="365" t="s">
        <v>181</v>
      </c>
      <c r="C17" s="356"/>
      <c r="D17" s="89"/>
      <c r="E17" s="86"/>
      <c r="F17" s="86"/>
      <c r="G17" s="86"/>
      <c r="H17" s="67"/>
      <c r="I17" s="370" t="s">
        <v>181</v>
      </c>
      <c r="J17" s="371"/>
      <c r="K17" s="183"/>
      <c r="L17" s="72"/>
      <c r="M17" s="73"/>
      <c r="N17" s="184" t="s">
        <v>250</v>
      </c>
    </row>
    <row r="18" spans="1:14" s="65" customFormat="1" ht="18.95" customHeight="1" x14ac:dyDescent="0.3">
      <c r="A18" s="86"/>
      <c r="B18" s="365" t="s">
        <v>180</v>
      </c>
      <c r="C18" s="356"/>
      <c r="D18" s="89"/>
      <c r="E18" s="86"/>
      <c r="F18" s="86"/>
      <c r="G18" s="107"/>
      <c r="H18" s="67"/>
      <c r="I18" s="370" t="s">
        <v>180</v>
      </c>
      <c r="J18" s="371"/>
      <c r="K18" s="183"/>
      <c r="L18" s="72"/>
      <c r="M18" s="73"/>
      <c r="N18" s="67"/>
    </row>
    <row r="19" spans="1:14" s="65" customFormat="1" ht="18.95" customHeight="1" x14ac:dyDescent="0.3">
      <c r="A19" s="86"/>
      <c r="B19" s="355" t="s">
        <v>171</v>
      </c>
      <c r="C19" s="356"/>
      <c r="D19" s="89"/>
      <c r="E19" s="86"/>
      <c r="F19" s="86"/>
      <c r="G19" s="107"/>
      <c r="H19" s="67"/>
      <c r="I19" s="409" t="s">
        <v>171</v>
      </c>
      <c r="J19" s="371"/>
      <c r="K19" s="183"/>
      <c r="L19" s="72"/>
      <c r="M19" s="73"/>
      <c r="N19" s="67"/>
    </row>
    <row r="20" spans="1:14" s="65" customFormat="1" ht="18.95" customHeight="1" x14ac:dyDescent="0.3">
      <c r="A20" s="86"/>
      <c r="B20" s="92"/>
      <c r="C20" s="99"/>
      <c r="D20" s="95"/>
      <c r="E20" s="84"/>
      <c r="F20" s="84"/>
      <c r="G20" s="85"/>
      <c r="H20" s="69"/>
      <c r="I20" s="130"/>
      <c r="J20" s="131"/>
      <c r="K20" s="185"/>
      <c r="L20" s="74"/>
      <c r="M20" s="75"/>
      <c r="N20" s="69"/>
    </row>
    <row r="21" spans="1:14" s="65" customFormat="1" ht="18.95" customHeight="1" x14ac:dyDescent="0.3">
      <c r="A21" s="222">
        <v>3</v>
      </c>
      <c r="B21" s="401" t="s">
        <v>244</v>
      </c>
      <c r="C21" s="402"/>
      <c r="D21" s="89" t="s">
        <v>196</v>
      </c>
      <c r="E21" s="227">
        <v>10000</v>
      </c>
      <c r="F21" s="224">
        <v>0</v>
      </c>
      <c r="G21" s="101" t="s">
        <v>93</v>
      </c>
      <c r="H21" s="232">
        <v>3</v>
      </c>
      <c r="I21" s="366" t="s">
        <v>17</v>
      </c>
      <c r="J21" s="366"/>
      <c r="K21" s="72" t="s">
        <v>20</v>
      </c>
      <c r="L21" s="228">
        <f>'ผนวก ข'!H20</f>
        <v>6848</v>
      </c>
      <c r="M21" s="225">
        <v>0</v>
      </c>
      <c r="N21" s="103" t="s">
        <v>191</v>
      </c>
    </row>
    <row r="22" spans="1:14" s="65" customFormat="1" ht="18.95" customHeight="1" x14ac:dyDescent="0.3">
      <c r="A22" s="86"/>
      <c r="B22" s="369" t="s">
        <v>245</v>
      </c>
      <c r="C22" s="368"/>
      <c r="D22" s="89" t="s">
        <v>202</v>
      </c>
      <c r="E22" s="86"/>
      <c r="F22" s="86"/>
      <c r="G22" s="86"/>
      <c r="H22" s="232"/>
      <c r="I22" s="366" t="s">
        <v>19</v>
      </c>
      <c r="J22" s="366"/>
      <c r="K22" s="72" t="s">
        <v>284</v>
      </c>
      <c r="L22" s="72"/>
      <c r="M22" s="72"/>
      <c r="N22" s="103" t="s">
        <v>3</v>
      </c>
    </row>
    <row r="23" spans="1:14" s="65" customFormat="1" ht="18.95" customHeight="1" x14ac:dyDescent="0.3">
      <c r="A23" s="86"/>
      <c r="B23" s="367" t="s">
        <v>177</v>
      </c>
      <c r="C23" s="368"/>
      <c r="D23" s="89"/>
      <c r="E23" s="86"/>
      <c r="F23" s="86"/>
      <c r="G23" s="86"/>
      <c r="H23" s="67"/>
      <c r="I23" s="366" t="s">
        <v>18</v>
      </c>
      <c r="J23" s="366"/>
      <c r="K23" s="72" t="s">
        <v>22</v>
      </c>
      <c r="L23" s="72"/>
      <c r="M23" s="72"/>
      <c r="N23" s="103" t="s">
        <v>191</v>
      </c>
    </row>
    <row r="24" spans="1:14" s="65" customFormat="1" ht="18.95" customHeight="1" x14ac:dyDescent="0.3">
      <c r="A24" s="86"/>
      <c r="B24" s="367" t="s">
        <v>200</v>
      </c>
      <c r="C24" s="368"/>
      <c r="D24" s="89"/>
      <c r="E24" s="86"/>
      <c r="F24" s="86"/>
      <c r="G24" s="86"/>
      <c r="H24" s="67"/>
      <c r="I24" s="363" t="s">
        <v>177</v>
      </c>
      <c r="J24" s="364"/>
      <c r="K24" s="72"/>
      <c r="L24" s="72"/>
      <c r="M24" s="73"/>
      <c r="N24" s="103" t="s">
        <v>4</v>
      </c>
    </row>
    <row r="25" spans="1:14" s="65" customFormat="1" ht="18.95" customHeight="1" x14ac:dyDescent="0.3">
      <c r="A25" s="86"/>
      <c r="B25" s="369" t="s">
        <v>178</v>
      </c>
      <c r="C25" s="368"/>
      <c r="D25" s="89"/>
      <c r="E25" s="86"/>
      <c r="F25" s="86"/>
      <c r="G25" s="86"/>
      <c r="H25" s="67"/>
      <c r="I25" s="388" t="s">
        <v>172</v>
      </c>
      <c r="J25" s="389"/>
      <c r="K25" s="72"/>
      <c r="L25" s="72"/>
      <c r="M25" s="73"/>
      <c r="N25" s="67"/>
    </row>
    <row r="26" spans="1:14" s="65" customFormat="1" ht="18.95" customHeight="1" x14ac:dyDescent="0.3">
      <c r="A26" s="84"/>
      <c r="B26" s="112"/>
      <c r="C26" s="113"/>
      <c r="D26" s="95"/>
      <c r="E26" s="84"/>
      <c r="F26" s="84"/>
      <c r="G26" s="84"/>
      <c r="H26" s="69"/>
      <c r="I26" s="410" t="s">
        <v>178</v>
      </c>
      <c r="J26" s="411"/>
      <c r="K26" s="74"/>
      <c r="L26" s="74"/>
      <c r="M26" s="75"/>
      <c r="N26" s="69"/>
    </row>
    <row r="27" spans="1:14" s="65" customFormat="1" ht="18.95" customHeight="1" x14ac:dyDescent="0.3">
      <c r="A27" s="213"/>
      <c r="B27" s="214"/>
      <c r="C27" s="214"/>
      <c r="D27" s="215"/>
      <c r="E27" s="213"/>
      <c r="F27" s="213"/>
      <c r="G27" s="213"/>
      <c r="H27" s="216"/>
      <c r="I27" s="214"/>
      <c r="J27" s="214"/>
      <c r="K27" s="213"/>
      <c r="L27" s="213"/>
      <c r="M27" s="213"/>
      <c r="N27" s="216"/>
    </row>
    <row r="28" spans="1:14" s="65" customFormat="1" ht="18.95" customHeight="1" x14ac:dyDescent="0.3">
      <c r="A28" s="361" t="s">
        <v>61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</row>
    <row r="29" spans="1:14" s="65" customFormat="1" ht="18.95" customHeight="1" x14ac:dyDescent="0.35">
      <c r="A29" s="362" t="s">
        <v>279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</row>
    <row r="30" spans="1:14" s="111" customFormat="1" ht="5.25" customHeight="1" x14ac:dyDescent="0.35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46"/>
    </row>
    <row r="31" spans="1:14" s="65" customFormat="1" ht="18.95" customHeight="1" x14ac:dyDescent="0.3">
      <c r="A31" s="372" t="s">
        <v>281</v>
      </c>
      <c r="B31" s="373"/>
      <c r="C31" s="373"/>
      <c r="D31" s="373"/>
      <c r="E31" s="373"/>
      <c r="F31" s="374"/>
      <c r="G31" s="93"/>
      <c r="H31" s="381" t="s">
        <v>282</v>
      </c>
      <c r="I31" s="382"/>
      <c r="J31" s="382"/>
      <c r="K31" s="382"/>
      <c r="L31" s="382"/>
      <c r="M31" s="383"/>
      <c r="N31" s="157" t="s">
        <v>5</v>
      </c>
    </row>
    <row r="32" spans="1:14" s="65" customFormat="1" ht="18.95" customHeight="1" x14ac:dyDescent="0.3">
      <c r="A32" s="83" t="s">
        <v>0</v>
      </c>
      <c r="B32" s="375" t="s">
        <v>1</v>
      </c>
      <c r="C32" s="376"/>
      <c r="D32" s="83" t="s">
        <v>2</v>
      </c>
      <c r="E32" s="83" t="s">
        <v>4</v>
      </c>
      <c r="F32" s="83" t="s">
        <v>186</v>
      </c>
      <c r="G32" s="101" t="s">
        <v>5</v>
      </c>
      <c r="H32" s="67" t="s">
        <v>0</v>
      </c>
      <c r="I32" s="377" t="s">
        <v>1</v>
      </c>
      <c r="J32" s="378"/>
      <c r="K32" s="67" t="s">
        <v>2</v>
      </c>
      <c r="L32" s="67" t="s">
        <v>4</v>
      </c>
      <c r="M32" s="68" t="s">
        <v>186</v>
      </c>
      <c r="N32" s="155"/>
    </row>
    <row r="33" spans="1:14" s="65" customFormat="1" ht="18.95" customHeight="1" x14ac:dyDescent="0.3">
      <c r="A33" s="84"/>
      <c r="B33" s="379"/>
      <c r="C33" s="380"/>
      <c r="D33" s="85" t="s">
        <v>3</v>
      </c>
      <c r="E33" s="85" t="s">
        <v>59</v>
      </c>
      <c r="F33" s="85" t="s">
        <v>187</v>
      </c>
      <c r="G33" s="85"/>
      <c r="H33" s="69"/>
      <c r="I33" s="359"/>
      <c r="J33" s="360"/>
      <c r="K33" s="69" t="s">
        <v>3</v>
      </c>
      <c r="L33" s="69" t="s">
        <v>59</v>
      </c>
      <c r="M33" s="70" t="s">
        <v>187</v>
      </c>
      <c r="N33" s="156"/>
    </row>
    <row r="34" spans="1:14" s="65" customFormat="1" ht="18.95" customHeight="1" x14ac:dyDescent="0.3">
      <c r="A34" s="230">
        <v>4</v>
      </c>
      <c r="B34" s="90" t="s">
        <v>246</v>
      </c>
      <c r="C34" s="94"/>
      <c r="D34" s="189" t="s">
        <v>196</v>
      </c>
      <c r="E34" s="229">
        <v>12000</v>
      </c>
      <c r="F34" s="224">
        <v>0</v>
      </c>
      <c r="G34" s="101" t="s">
        <v>93</v>
      </c>
      <c r="H34" s="232">
        <v>4</v>
      </c>
      <c r="I34" s="366" t="s">
        <v>23</v>
      </c>
      <c r="J34" s="366"/>
      <c r="K34" s="72" t="s">
        <v>26</v>
      </c>
      <c r="L34" s="228">
        <f>'ผนวก ข'!H26</f>
        <v>3000</v>
      </c>
      <c r="M34" s="225">
        <v>0</v>
      </c>
      <c r="N34" s="103" t="s">
        <v>191</v>
      </c>
    </row>
    <row r="35" spans="1:14" s="65" customFormat="1" ht="18.95" customHeight="1" x14ac:dyDescent="0.3">
      <c r="A35" s="86"/>
      <c r="B35" s="90" t="s">
        <v>247</v>
      </c>
      <c r="C35" s="94"/>
      <c r="D35" s="109" t="s">
        <v>202</v>
      </c>
      <c r="E35" s="86"/>
      <c r="F35" s="224"/>
      <c r="G35" s="86"/>
      <c r="H35" s="67"/>
      <c r="I35" s="366" t="s">
        <v>24</v>
      </c>
      <c r="J35" s="366"/>
      <c r="K35" s="72" t="s">
        <v>196</v>
      </c>
      <c r="L35" s="72"/>
      <c r="M35" s="72"/>
      <c r="N35" s="103" t="s">
        <v>3</v>
      </c>
    </row>
    <row r="36" spans="1:14" s="65" customFormat="1" ht="18.95" customHeight="1" x14ac:dyDescent="0.3">
      <c r="A36" s="86"/>
      <c r="B36" s="108" t="s">
        <v>222</v>
      </c>
      <c r="C36" s="94"/>
      <c r="D36" s="109"/>
      <c r="E36" s="86"/>
      <c r="F36" s="86"/>
      <c r="G36" s="86"/>
      <c r="H36" s="67"/>
      <c r="I36" s="366" t="s">
        <v>25</v>
      </c>
      <c r="J36" s="366"/>
      <c r="K36" s="72" t="s">
        <v>197</v>
      </c>
      <c r="L36" s="72"/>
      <c r="M36" s="72"/>
      <c r="N36" s="103" t="s">
        <v>191</v>
      </c>
    </row>
    <row r="37" spans="1:14" s="65" customFormat="1" ht="18.95" customHeight="1" x14ac:dyDescent="0.3">
      <c r="A37" s="86"/>
      <c r="B37" s="108" t="s">
        <v>172</v>
      </c>
      <c r="C37" s="94"/>
      <c r="D37" s="109"/>
      <c r="E37" s="86"/>
      <c r="F37" s="86"/>
      <c r="G37" s="86"/>
      <c r="H37" s="67"/>
      <c r="I37" s="363" t="s">
        <v>177</v>
      </c>
      <c r="J37" s="364"/>
      <c r="K37" s="72" t="s">
        <v>198</v>
      </c>
      <c r="L37" s="72"/>
      <c r="M37" s="72"/>
      <c r="N37" s="103" t="s">
        <v>4</v>
      </c>
    </row>
    <row r="38" spans="1:14" s="65" customFormat="1" ht="18.95" customHeight="1" x14ac:dyDescent="0.3">
      <c r="A38" s="86"/>
      <c r="B38" s="90" t="s">
        <v>178</v>
      </c>
      <c r="C38" s="94"/>
      <c r="D38" s="109"/>
      <c r="E38" s="86"/>
      <c r="F38" s="86"/>
      <c r="G38" s="86"/>
      <c r="H38" s="67"/>
      <c r="I38" s="388" t="s">
        <v>172</v>
      </c>
      <c r="J38" s="389"/>
      <c r="K38" s="72" t="s">
        <v>199</v>
      </c>
      <c r="L38" s="72"/>
      <c r="M38" s="73"/>
      <c r="N38" s="67"/>
    </row>
    <row r="39" spans="1:14" s="65" customFormat="1" ht="18.95" customHeight="1" x14ac:dyDescent="0.3">
      <c r="A39" s="84"/>
      <c r="B39" s="92"/>
      <c r="C39" s="96"/>
      <c r="D39" s="110"/>
      <c r="E39" s="84"/>
      <c r="F39" s="84"/>
      <c r="G39" s="84"/>
      <c r="H39" s="69"/>
      <c r="I39" s="410" t="s">
        <v>173</v>
      </c>
      <c r="J39" s="411"/>
      <c r="K39" s="74"/>
      <c r="L39" s="74"/>
      <c r="M39" s="75"/>
      <c r="N39" s="69"/>
    </row>
    <row r="40" spans="1:14" s="65" customFormat="1" ht="18.95" customHeight="1" x14ac:dyDescent="0.3">
      <c r="A40" s="230">
        <v>5</v>
      </c>
      <c r="B40" s="90" t="s">
        <v>203</v>
      </c>
      <c r="C40" s="94"/>
      <c r="D40" s="181" t="s">
        <v>216</v>
      </c>
      <c r="E40" s="229">
        <v>7000</v>
      </c>
      <c r="F40" s="224">
        <v>0</v>
      </c>
      <c r="G40" s="101" t="s">
        <v>93</v>
      </c>
      <c r="H40" s="232">
        <v>5</v>
      </c>
      <c r="I40" s="357" t="s">
        <v>65</v>
      </c>
      <c r="J40" s="358"/>
      <c r="K40" s="72" t="s">
        <v>201</v>
      </c>
      <c r="L40" s="228">
        <f>'ผนวก ข'!H37</f>
        <v>5690</v>
      </c>
      <c r="M40" s="225">
        <v>0</v>
      </c>
      <c r="N40" s="103" t="s">
        <v>191</v>
      </c>
    </row>
    <row r="41" spans="1:14" s="65" customFormat="1" ht="18.95" customHeight="1" x14ac:dyDescent="0.3">
      <c r="A41" s="86"/>
      <c r="B41" s="90" t="s">
        <v>204</v>
      </c>
      <c r="C41" s="94"/>
      <c r="D41" s="109" t="s">
        <v>202</v>
      </c>
      <c r="E41" s="86"/>
      <c r="F41" s="224"/>
      <c r="G41" s="86"/>
      <c r="H41" s="67"/>
      <c r="I41" s="357" t="s">
        <v>66</v>
      </c>
      <c r="J41" s="358"/>
      <c r="K41" s="72" t="s">
        <v>214</v>
      </c>
      <c r="L41" s="72"/>
      <c r="M41" s="72"/>
      <c r="N41" s="103" t="s">
        <v>3</v>
      </c>
    </row>
    <row r="42" spans="1:14" s="65" customFormat="1" ht="18.95" customHeight="1" x14ac:dyDescent="0.3">
      <c r="A42" s="86"/>
      <c r="B42" s="90" t="s">
        <v>205</v>
      </c>
      <c r="C42" s="94"/>
      <c r="D42" s="109"/>
      <c r="E42" s="86"/>
      <c r="F42" s="86"/>
      <c r="G42" s="86"/>
      <c r="H42" s="67"/>
      <c r="I42" s="363" t="s">
        <v>222</v>
      </c>
      <c r="J42" s="364"/>
      <c r="K42" s="72" t="s">
        <v>215</v>
      </c>
      <c r="L42" s="72"/>
      <c r="M42" s="73"/>
      <c r="N42" s="103" t="s">
        <v>191</v>
      </c>
    </row>
    <row r="43" spans="1:14" s="65" customFormat="1" ht="18.95" customHeight="1" x14ac:dyDescent="0.3">
      <c r="A43" s="86"/>
      <c r="B43" s="90" t="s">
        <v>206</v>
      </c>
      <c r="C43" s="94"/>
      <c r="D43" s="109"/>
      <c r="E43" s="86"/>
      <c r="F43" s="86"/>
      <c r="G43" s="86"/>
      <c r="H43" s="67"/>
      <c r="I43" s="388" t="s">
        <v>172</v>
      </c>
      <c r="J43" s="389"/>
      <c r="K43" s="72"/>
      <c r="L43" s="72"/>
      <c r="M43" s="73"/>
      <c r="N43" s="103" t="s">
        <v>4</v>
      </c>
    </row>
    <row r="44" spans="1:14" s="65" customFormat="1" ht="18.95" customHeight="1" x14ac:dyDescent="0.3">
      <c r="A44" s="86"/>
      <c r="B44" s="108" t="s">
        <v>177</v>
      </c>
      <c r="C44" s="94"/>
      <c r="D44" s="109"/>
      <c r="E44" s="86"/>
      <c r="F44" s="86"/>
      <c r="G44" s="86"/>
      <c r="H44" s="67"/>
      <c r="I44" s="357" t="s">
        <v>173</v>
      </c>
      <c r="J44" s="358"/>
      <c r="K44" s="72"/>
      <c r="L44" s="72"/>
      <c r="M44" s="73"/>
      <c r="N44" s="67"/>
    </row>
    <row r="45" spans="1:14" s="65" customFormat="1" ht="18.95" customHeight="1" x14ac:dyDescent="0.3">
      <c r="A45" s="86"/>
      <c r="B45" s="108" t="s">
        <v>200</v>
      </c>
      <c r="C45" s="94"/>
      <c r="D45" s="109"/>
      <c r="E45" s="86"/>
      <c r="F45" s="86"/>
      <c r="G45" s="86"/>
      <c r="H45" s="67"/>
      <c r="I45" s="136"/>
      <c r="J45" s="137"/>
      <c r="K45" s="72"/>
      <c r="L45" s="72"/>
      <c r="M45" s="73"/>
      <c r="N45" s="67"/>
    </row>
    <row r="46" spans="1:14" s="65" customFormat="1" ht="18.95" customHeight="1" x14ac:dyDescent="0.3">
      <c r="A46" s="84"/>
      <c r="B46" s="92" t="s">
        <v>178</v>
      </c>
      <c r="C46" s="96"/>
      <c r="D46" s="110"/>
      <c r="E46" s="84"/>
      <c r="F46" s="84"/>
      <c r="G46" s="84"/>
      <c r="H46" s="69"/>
      <c r="I46" s="158"/>
      <c r="J46" s="159"/>
      <c r="K46" s="74"/>
      <c r="L46" s="74"/>
      <c r="M46" s="74"/>
      <c r="N46" s="69"/>
    </row>
    <row r="47" spans="1:14" s="65" customFormat="1" ht="18.95" customHeight="1" x14ac:dyDescent="0.3">
      <c r="A47" s="230">
        <v>6</v>
      </c>
      <c r="B47" s="135" t="s">
        <v>207</v>
      </c>
      <c r="C47" s="153"/>
      <c r="D47" s="86" t="s">
        <v>20</v>
      </c>
      <c r="E47" s="229">
        <v>6848</v>
      </c>
      <c r="F47" s="224">
        <v>0</v>
      </c>
      <c r="G47" s="101" t="s">
        <v>93</v>
      </c>
      <c r="H47" s="232">
        <v>6</v>
      </c>
      <c r="I47" s="412" t="s">
        <v>269</v>
      </c>
      <c r="J47" s="413"/>
      <c r="K47" s="72" t="s">
        <v>196</v>
      </c>
      <c r="L47" s="228">
        <f>'ผนวก ข'!H41</f>
        <v>6000</v>
      </c>
      <c r="M47" s="225">
        <v>0</v>
      </c>
      <c r="N47" s="103" t="s">
        <v>191</v>
      </c>
    </row>
    <row r="48" spans="1:14" s="65" customFormat="1" ht="18.95" customHeight="1" x14ac:dyDescent="0.3">
      <c r="A48" s="224"/>
      <c r="B48" s="135" t="s">
        <v>208</v>
      </c>
      <c r="C48" s="134"/>
      <c r="D48" s="86" t="s">
        <v>217</v>
      </c>
      <c r="E48" s="86"/>
      <c r="F48" s="86"/>
      <c r="G48" s="86"/>
      <c r="H48" s="67"/>
      <c r="I48" s="357" t="s">
        <v>270</v>
      </c>
      <c r="J48" s="358"/>
      <c r="K48" s="72" t="s">
        <v>197</v>
      </c>
      <c r="L48" s="72"/>
      <c r="M48" s="225"/>
      <c r="N48" s="103" t="s">
        <v>3</v>
      </c>
    </row>
    <row r="49" spans="1:14" s="65" customFormat="1" ht="18.95" customHeight="1" x14ac:dyDescent="0.3">
      <c r="A49" s="86"/>
      <c r="B49" s="135" t="s">
        <v>209</v>
      </c>
      <c r="C49" s="89"/>
      <c r="D49" s="86" t="s">
        <v>218</v>
      </c>
      <c r="E49" s="86"/>
      <c r="F49" s="86"/>
      <c r="G49" s="86"/>
      <c r="H49" s="67"/>
      <c r="I49" s="357" t="s">
        <v>271</v>
      </c>
      <c r="J49" s="358"/>
      <c r="K49" s="72" t="s">
        <v>198</v>
      </c>
      <c r="L49" s="72"/>
      <c r="M49" s="72"/>
      <c r="N49" s="103" t="s">
        <v>191</v>
      </c>
    </row>
    <row r="50" spans="1:14" s="65" customFormat="1" ht="18.95" customHeight="1" x14ac:dyDescent="0.3">
      <c r="A50" s="86"/>
      <c r="B50" s="135" t="s">
        <v>210</v>
      </c>
      <c r="C50" s="134"/>
      <c r="D50" s="86" t="s">
        <v>219</v>
      </c>
      <c r="E50" s="86"/>
      <c r="F50" s="86"/>
      <c r="G50" s="86"/>
      <c r="H50" s="67"/>
      <c r="I50" s="357" t="s">
        <v>272</v>
      </c>
      <c r="J50" s="358"/>
      <c r="K50" s="72" t="s">
        <v>199</v>
      </c>
      <c r="L50" s="72"/>
      <c r="M50" s="72"/>
      <c r="N50" s="103" t="s">
        <v>4</v>
      </c>
    </row>
    <row r="51" spans="1:14" s="65" customFormat="1" ht="18.95" customHeight="1" x14ac:dyDescent="0.3">
      <c r="A51" s="86"/>
      <c r="B51" s="133" t="s">
        <v>222</v>
      </c>
      <c r="C51" s="134"/>
      <c r="D51" s="86"/>
      <c r="E51" s="86"/>
      <c r="F51" s="86"/>
      <c r="G51" s="86"/>
      <c r="H51" s="67"/>
      <c r="I51" s="388" t="s">
        <v>181</v>
      </c>
      <c r="J51" s="358"/>
      <c r="K51" s="72"/>
      <c r="L51" s="72"/>
      <c r="M51" s="72"/>
      <c r="N51" s="67"/>
    </row>
    <row r="52" spans="1:14" s="65" customFormat="1" ht="18.95" customHeight="1" x14ac:dyDescent="0.3">
      <c r="A52" s="86"/>
      <c r="B52" s="367" t="s">
        <v>172</v>
      </c>
      <c r="C52" s="368"/>
      <c r="D52" s="89"/>
      <c r="E52" s="86"/>
      <c r="F52" s="86"/>
      <c r="G52" s="86"/>
      <c r="H52" s="67"/>
      <c r="I52" s="388" t="s">
        <v>172</v>
      </c>
      <c r="J52" s="358"/>
      <c r="K52" s="72"/>
      <c r="L52" s="72"/>
      <c r="M52" s="72"/>
      <c r="N52" s="67"/>
    </row>
    <row r="53" spans="1:14" s="65" customFormat="1" ht="18.95" customHeight="1" x14ac:dyDescent="0.3">
      <c r="A53" s="84"/>
      <c r="B53" s="92" t="s">
        <v>178</v>
      </c>
      <c r="C53" s="113"/>
      <c r="D53" s="95"/>
      <c r="E53" s="84"/>
      <c r="F53" s="84"/>
      <c r="G53" s="84"/>
      <c r="H53" s="69"/>
      <c r="I53" s="176" t="s">
        <v>173</v>
      </c>
      <c r="J53" s="177"/>
      <c r="K53" s="74"/>
      <c r="L53" s="74"/>
      <c r="M53" s="74"/>
      <c r="N53" s="69"/>
    </row>
    <row r="54" spans="1:14" s="65" customFormat="1" ht="18.95" customHeight="1" x14ac:dyDescent="0.3">
      <c r="A54" s="213"/>
      <c r="B54" s="217"/>
      <c r="C54" s="214"/>
      <c r="D54" s="215"/>
      <c r="E54" s="213"/>
      <c r="F54" s="213"/>
      <c r="G54" s="213"/>
      <c r="H54" s="216"/>
      <c r="I54" s="214"/>
      <c r="J54" s="214"/>
      <c r="K54" s="213"/>
      <c r="L54" s="213"/>
      <c r="M54" s="213"/>
      <c r="N54" s="216"/>
    </row>
    <row r="55" spans="1:14" s="65" customFormat="1" ht="18.95" customHeight="1" x14ac:dyDescent="0.3">
      <c r="A55" s="361" t="s">
        <v>61</v>
      </c>
      <c r="B55" s="361"/>
      <c r="C55" s="361"/>
      <c r="D55" s="361"/>
      <c r="E55" s="361"/>
      <c r="F55" s="361"/>
      <c r="G55" s="361"/>
      <c r="H55" s="361"/>
      <c r="I55" s="361"/>
      <c r="J55" s="361"/>
      <c r="K55" s="361"/>
      <c r="L55" s="361"/>
      <c r="M55" s="361"/>
      <c r="N55" s="361"/>
    </row>
    <row r="56" spans="1:14" s="65" customFormat="1" ht="18.95" customHeight="1" x14ac:dyDescent="0.35">
      <c r="A56" s="362" t="s">
        <v>279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</row>
    <row r="57" spans="1:14" s="111" customFormat="1" ht="3.75" customHeight="1" x14ac:dyDescent="0.35">
      <c r="A57" s="117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46"/>
    </row>
    <row r="58" spans="1:14" s="65" customFormat="1" ht="18.95" customHeight="1" x14ac:dyDescent="0.3">
      <c r="A58" s="372" t="s">
        <v>281</v>
      </c>
      <c r="B58" s="373"/>
      <c r="C58" s="373"/>
      <c r="D58" s="373"/>
      <c r="E58" s="373"/>
      <c r="F58" s="374"/>
      <c r="G58" s="93"/>
      <c r="H58" s="381" t="s">
        <v>282</v>
      </c>
      <c r="I58" s="382"/>
      <c r="J58" s="382"/>
      <c r="K58" s="382"/>
      <c r="L58" s="382"/>
      <c r="M58" s="383"/>
      <c r="N58" s="154" t="s">
        <v>5</v>
      </c>
    </row>
    <row r="59" spans="1:14" s="65" customFormat="1" ht="18.95" customHeight="1" x14ac:dyDescent="0.3">
      <c r="A59" s="83" t="s">
        <v>0</v>
      </c>
      <c r="B59" s="384" t="s">
        <v>1</v>
      </c>
      <c r="C59" s="385"/>
      <c r="D59" s="101" t="s">
        <v>2</v>
      </c>
      <c r="E59" s="101" t="s">
        <v>4</v>
      </c>
      <c r="F59" s="101" t="s">
        <v>186</v>
      </c>
      <c r="G59" s="101" t="s">
        <v>5</v>
      </c>
      <c r="H59" s="67" t="s">
        <v>0</v>
      </c>
      <c r="I59" s="377" t="s">
        <v>1</v>
      </c>
      <c r="J59" s="378"/>
      <c r="K59" s="67" t="s">
        <v>2</v>
      </c>
      <c r="L59" s="67" t="s">
        <v>4</v>
      </c>
      <c r="M59" s="68" t="s">
        <v>186</v>
      </c>
      <c r="N59" s="155"/>
    </row>
    <row r="60" spans="1:14" s="65" customFormat="1" ht="18.95" customHeight="1" x14ac:dyDescent="0.3">
      <c r="A60" s="84"/>
      <c r="B60" s="379"/>
      <c r="C60" s="380"/>
      <c r="D60" s="85" t="s">
        <v>3</v>
      </c>
      <c r="E60" s="85" t="s">
        <v>59</v>
      </c>
      <c r="F60" s="85" t="s">
        <v>187</v>
      </c>
      <c r="G60" s="85"/>
      <c r="H60" s="69"/>
      <c r="I60" s="359"/>
      <c r="J60" s="360"/>
      <c r="K60" s="69" t="s">
        <v>3</v>
      </c>
      <c r="L60" s="69" t="s">
        <v>59</v>
      </c>
      <c r="M60" s="70" t="s">
        <v>187</v>
      </c>
      <c r="N60" s="156"/>
    </row>
    <row r="61" spans="1:14" s="65" customFormat="1" ht="18.95" customHeight="1" x14ac:dyDescent="0.3">
      <c r="A61" s="222">
        <v>7</v>
      </c>
      <c r="B61" s="401" t="s">
        <v>220</v>
      </c>
      <c r="C61" s="402"/>
      <c r="D61" s="190" t="s">
        <v>20</v>
      </c>
      <c r="E61" s="226">
        <v>11770</v>
      </c>
      <c r="F61" s="223">
        <v>0</v>
      </c>
      <c r="G61" s="104" t="s">
        <v>93</v>
      </c>
      <c r="H61" s="232">
        <v>7</v>
      </c>
      <c r="I61" s="366" t="s">
        <v>31</v>
      </c>
      <c r="J61" s="366"/>
      <c r="K61" s="72" t="s">
        <v>213</v>
      </c>
      <c r="L61" s="228">
        <f>'ผนวก ข'!H46</f>
        <v>5900</v>
      </c>
      <c r="M61" s="225">
        <v>0</v>
      </c>
      <c r="N61" s="102" t="s">
        <v>191</v>
      </c>
    </row>
    <row r="62" spans="1:14" s="65" customFormat="1" ht="18.95" customHeight="1" x14ac:dyDescent="0.3">
      <c r="A62" s="86"/>
      <c r="B62" s="369" t="s">
        <v>221</v>
      </c>
      <c r="C62" s="368"/>
      <c r="D62" s="86" t="s">
        <v>217</v>
      </c>
      <c r="E62" s="86"/>
      <c r="F62" s="86"/>
      <c r="G62" s="86"/>
      <c r="H62" s="67"/>
      <c r="I62" s="366" t="s">
        <v>32</v>
      </c>
      <c r="J62" s="366"/>
      <c r="K62" s="72" t="s">
        <v>9</v>
      </c>
      <c r="L62" s="72"/>
      <c r="M62" s="225"/>
      <c r="N62" s="103" t="s">
        <v>3</v>
      </c>
    </row>
    <row r="63" spans="1:14" s="65" customFormat="1" ht="18.95" customHeight="1" x14ac:dyDescent="0.3">
      <c r="A63" s="86"/>
      <c r="B63" s="367" t="s">
        <v>222</v>
      </c>
      <c r="C63" s="368"/>
      <c r="D63" s="86" t="s">
        <v>218</v>
      </c>
      <c r="E63" s="86"/>
      <c r="F63" s="86"/>
      <c r="G63" s="86"/>
      <c r="H63" s="67"/>
      <c r="I63" s="363" t="s">
        <v>222</v>
      </c>
      <c r="J63" s="364"/>
      <c r="K63" s="72" t="s">
        <v>10</v>
      </c>
      <c r="L63" s="72"/>
      <c r="M63" s="72"/>
      <c r="N63" s="103" t="s">
        <v>191</v>
      </c>
    </row>
    <row r="64" spans="1:14" s="65" customFormat="1" ht="18.95" customHeight="1" x14ac:dyDescent="0.3">
      <c r="A64" s="86"/>
      <c r="B64" s="367" t="s">
        <v>172</v>
      </c>
      <c r="C64" s="368"/>
      <c r="D64" s="86" t="s">
        <v>219</v>
      </c>
      <c r="E64" s="86"/>
      <c r="F64" s="86"/>
      <c r="G64" s="86"/>
      <c r="H64" s="67"/>
      <c r="I64" s="388" t="s">
        <v>172</v>
      </c>
      <c r="J64" s="389"/>
      <c r="K64" s="72"/>
      <c r="L64" s="72"/>
      <c r="M64" s="72"/>
      <c r="N64" s="103" t="s">
        <v>4</v>
      </c>
    </row>
    <row r="65" spans="1:15" s="65" customFormat="1" ht="18.95" customHeight="1" x14ac:dyDescent="0.3">
      <c r="A65" s="86"/>
      <c r="B65" s="135" t="s">
        <v>178</v>
      </c>
      <c r="C65" s="134"/>
      <c r="D65" s="86"/>
      <c r="E65" s="86"/>
      <c r="F65" s="86"/>
      <c r="G65" s="86"/>
      <c r="H65" s="67"/>
      <c r="I65" s="357" t="s">
        <v>173</v>
      </c>
      <c r="J65" s="358"/>
      <c r="K65" s="72"/>
      <c r="L65" s="72"/>
      <c r="M65" s="72"/>
      <c r="N65" s="67"/>
    </row>
    <row r="66" spans="1:15" s="65" customFormat="1" ht="18.95" customHeight="1" x14ac:dyDescent="0.3">
      <c r="A66" s="84"/>
      <c r="B66" s="112"/>
      <c r="C66" s="113"/>
      <c r="D66" s="84"/>
      <c r="E66" s="84"/>
      <c r="F66" s="84"/>
      <c r="G66" s="84"/>
      <c r="H66" s="67"/>
      <c r="I66" s="105"/>
      <c r="J66" s="106"/>
      <c r="K66" s="72"/>
      <c r="L66" s="72"/>
      <c r="M66" s="72"/>
      <c r="N66" s="67"/>
      <c r="O66" s="111"/>
    </row>
    <row r="67" spans="1:15" s="65" customFormat="1" ht="18.75" x14ac:dyDescent="0.3">
      <c r="A67" s="231">
        <v>8</v>
      </c>
      <c r="B67" s="386" t="s">
        <v>223</v>
      </c>
      <c r="C67" s="387"/>
      <c r="D67" s="86" t="s">
        <v>285</v>
      </c>
      <c r="E67" s="227">
        <v>11770</v>
      </c>
      <c r="F67" s="224">
        <v>0</v>
      </c>
      <c r="G67" s="114" t="s">
        <v>93</v>
      </c>
      <c r="H67" s="233">
        <v>8</v>
      </c>
      <c r="I67" s="412" t="s">
        <v>34</v>
      </c>
      <c r="J67" s="413"/>
      <c r="K67" s="71" t="s">
        <v>211</v>
      </c>
      <c r="L67" s="221">
        <f>'ผนวก ข'!H49</f>
        <v>16050</v>
      </c>
      <c r="M67" s="220">
        <v>0</v>
      </c>
      <c r="N67" s="102" t="s">
        <v>191</v>
      </c>
    </row>
    <row r="68" spans="1:15" s="65" customFormat="1" ht="18.75" x14ac:dyDescent="0.3">
      <c r="A68" s="86"/>
      <c r="B68" s="386" t="s">
        <v>224</v>
      </c>
      <c r="C68" s="387"/>
      <c r="D68" s="86" t="s">
        <v>228</v>
      </c>
      <c r="E68" s="86"/>
      <c r="F68" s="224"/>
      <c r="G68" s="86"/>
      <c r="H68" s="67"/>
      <c r="I68" s="366" t="s">
        <v>35</v>
      </c>
      <c r="J68" s="366"/>
      <c r="K68" s="72" t="s">
        <v>212</v>
      </c>
      <c r="L68" s="72"/>
      <c r="M68" s="72"/>
      <c r="N68" s="103" t="s">
        <v>3</v>
      </c>
    </row>
    <row r="69" spans="1:15" s="65" customFormat="1" ht="18.75" x14ac:dyDescent="0.3">
      <c r="A69" s="86"/>
      <c r="B69" s="386" t="s">
        <v>225</v>
      </c>
      <c r="C69" s="387"/>
      <c r="D69" s="86" t="s">
        <v>22</v>
      </c>
      <c r="E69" s="86"/>
      <c r="F69" s="86"/>
      <c r="G69" s="86"/>
      <c r="H69" s="67"/>
      <c r="I69" s="363" t="s">
        <v>222</v>
      </c>
      <c r="J69" s="364"/>
      <c r="K69" s="72"/>
      <c r="L69" s="72"/>
      <c r="M69" s="72"/>
      <c r="N69" s="103" t="s">
        <v>191</v>
      </c>
    </row>
    <row r="70" spans="1:15" s="65" customFormat="1" ht="18.75" x14ac:dyDescent="0.3">
      <c r="A70" s="86"/>
      <c r="B70" s="386" t="s">
        <v>226</v>
      </c>
      <c r="C70" s="387"/>
      <c r="D70" s="86"/>
      <c r="E70" s="86"/>
      <c r="F70" s="86"/>
      <c r="G70" s="86"/>
      <c r="H70" s="67"/>
      <c r="I70" s="388" t="s">
        <v>172</v>
      </c>
      <c r="J70" s="389"/>
      <c r="K70" s="72"/>
      <c r="L70" s="72"/>
      <c r="M70" s="72"/>
      <c r="N70" s="103" t="s">
        <v>4</v>
      </c>
    </row>
    <row r="71" spans="1:15" s="65" customFormat="1" ht="18.75" x14ac:dyDescent="0.3">
      <c r="A71" s="86"/>
      <c r="B71" s="386" t="s">
        <v>227</v>
      </c>
      <c r="C71" s="387"/>
      <c r="D71" s="86"/>
      <c r="E71" s="86"/>
      <c r="F71" s="86"/>
      <c r="G71" s="86"/>
      <c r="H71" s="67"/>
      <c r="I71" s="357" t="s">
        <v>171</v>
      </c>
      <c r="J71" s="358"/>
      <c r="K71" s="72"/>
      <c r="L71" s="72"/>
      <c r="M71" s="72"/>
      <c r="N71" s="103"/>
    </row>
    <row r="72" spans="1:15" s="65" customFormat="1" ht="18.75" x14ac:dyDescent="0.3">
      <c r="A72" s="84"/>
      <c r="B72" s="379"/>
      <c r="C72" s="380"/>
      <c r="D72" s="84"/>
      <c r="E72" s="84"/>
      <c r="F72" s="84"/>
      <c r="G72" s="84"/>
      <c r="H72" s="69"/>
      <c r="I72" s="390"/>
      <c r="J72" s="390"/>
      <c r="K72" s="74"/>
      <c r="L72" s="74"/>
      <c r="M72" s="74"/>
      <c r="N72" s="141"/>
    </row>
    <row r="73" spans="1:15" s="65" customFormat="1" ht="18.95" customHeight="1" x14ac:dyDescent="0.3">
      <c r="A73" s="231">
        <v>9</v>
      </c>
      <c r="B73" s="148" t="s">
        <v>229</v>
      </c>
      <c r="C73" s="149"/>
      <c r="D73" s="86" t="s">
        <v>231</v>
      </c>
      <c r="E73" s="227">
        <v>10000</v>
      </c>
      <c r="F73" s="224">
        <v>0</v>
      </c>
      <c r="G73" s="114" t="s">
        <v>93</v>
      </c>
      <c r="H73" s="232">
        <v>9</v>
      </c>
      <c r="I73" s="366" t="s">
        <v>42</v>
      </c>
      <c r="J73" s="366"/>
      <c r="K73" s="71" t="s">
        <v>196</v>
      </c>
      <c r="L73" s="221">
        <f>'ผนวก ข'!H67</f>
        <v>7000</v>
      </c>
      <c r="M73" s="236">
        <v>0</v>
      </c>
      <c r="N73" s="102" t="s">
        <v>191</v>
      </c>
    </row>
    <row r="74" spans="1:15" s="65" customFormat="1" ht="18.95" customHeight="1" x14ac:dyDescent="0.3">
      <c r="A74" s="86"/>
      <c r="B74" s="386" t="s">
        <v>230</v>
      </c>
      <c r="C74" s="387"/>
      <c r="D74" s="86" t="s">
        <v>286</v>
      </c>
      <c r="E74" s="86"/>
      <c r="F74" s="86"/>
      <c r="G74" s="86"/>
      <c r="H74" s="67"/>
      <c r="I74" s="357" t="s">
        <v>44</v>
      </c>
      <c r="J74" s="358"/>
      <c r="K74" s="72" t="s">
        <v>202</v>
      </c>
      <c r="L74" s="72"/>
      <c r="M74" s="72"/>
      <c r="N74" s="103" t="s">
        <v>3</v>
      </c>
    </row>
    <row r="75" spans="1:15" s="65" customFormat="1" ht="18.95" customHeight="1" x14ac:dyDescent="0.3">
      <c r="A75" s="86"/>
      <c r="B75" s="386" t="s">
        <v>248</v>
      </c>
      <c r="C75" s="387"/>
      <c r="D75" s="86" t="s">
        <v>287</v>
      </c>
      <c r="E75" s="86"/>
      <c r="F75" s="86"/>
      <c r="G75" s="86"/>
      <c r="H75" s="67"/>
      <c r="I75" s="366" t="s">
        <v>43</v>
      </c>
      <c r="J75" s="366"/>
      <c r="K75" s="72" t="s">
        <v>239</v>
      </c>
      <c r="L75" s="72"/>
      <c r="M75" s="72"/>
      <c r="N75" s="103" t="s">
        <v>191</v>
      </c>
    </row>
    <row r="76" spans="1:15" s="65" customFormat="1" ht="18.95" customHeight="1" x14ac:dyDescent="0.3">
      <c r="A76" s="86"/>
      <c r="B76" s="386" t="s">
        <v>225</v>
      </c>
      <c r="C76" s="387"/>
      <c r="D76" s="86" t="s">
        <v>240</v>
      </c>
      <c r="E76" s="86"/>
      <c r="F76" s="86"/>
      <c r="G76" s="86"/>
      <c r="H76" s="67"/>
      <c r="I76" s="363" t="s">
        <v>222</v>
      </c>
      <c r="J76" s="364"/>
      <c r="K76" s="72" t="s">
        <v>199</v>
      </c>
      <c r="L76" s="72"/>
      <c r="M76" s="73"/>
      <c r="N76" s="103" t="s">
        <v>4</v>
      </c>
    </row>
    <row r="77" spans="1:15" s="65" customFormat="1" ht="18.95" customHeight="1" x14ac:dyDescent="0.3">
      <c r="A77" s="86"/>
      <c r="B77" s="386" t="s">
        <v>226</v>
      </c>
      <c r="C77" s="387"/>
      <c r="D77" s="86" t="s">
        <v>241</v>
      </c>
      <c r="E77" s="86"/>
      <c r="F77" s="86"/>
      <c r="G77" s="86"/>
      <c r="H77" s="67"/>
      <c r="I77" s="388" t="s">
        <v>172</v>
      </c>
      <c r="J77" s="389"/>
      <c r="K77" s="72"/>
      <c r="L77" s="72"/>
      <c r="M77" s="73"/>
      <c r="N77" s="67"/>
    </row>
    <row r="78" spans="1:15" s="65" customFormat="1" ht="18.95" customHeight="1" x14ac:dyDescent="0.3">
      <c r="A78" s="86"/>
      <c r="B78" s="393" t="s">
        <v>227</v>
      </c>
      <c r="C78" s="393"/>
      <c r="D78" s="86" t="s">
        <v>242</v>
      </c>
      <c r="E78" s="86"/>
      <c r="F78" s="86"/>
      <c r="G78" s="86"/>
      <c r="H78" s="67"/>
      <c r="I78" s="357" t="s">
        <v>178</v>
      </c>
      <c r="J78" s="358"/>
      <c r="K78" s="72"/>
      <c r="L78" s="72"/>
      <c r="M78" s="73"/>
      <c r="N78" s="67"/>
    </row>
    <row r="79" spans="1:15" s="65" customFormat="1" ht="18.95" customHeight="1" x14ac:dyDescent="0.3">
      <c r="A79" s="86"/>
      <c r="B79" s="210"/>
      <c r="C79" s="175"/>
      <c r="D79" s="86"/>
      <c r="E79" s="86"/>
      <c r="F79" s="86"/>
      <c r="G79" s="86"/>
      <c r="H79" s="67"/>
      <c r="I79" s="172"/>
      <c r="J79" s="173"/>
      <c r="K79" s="72"/>
      <c r="L79" s="72"/>
      <c r="M79" s="73"/>
      <c r="N79" s="67"/>
    </row>
    <row r="80" spans="1:15" s="65" customFormat="1" ht="18.95" customHeight="1" x14ac:dyDescent="0.3">
      <c r="A80" s="84"/>
      <c r="B80" s="192"/>
      <c r="C80" s="161"/>
      <c r="D80" s="84"/>
      <c r="E80" s="84"/>
      <c r="F80" s="84"/>
      <c r="G80" s="84"/>
      <c r="H80" s="69"/>
      <c r="I80" s="176"/>
      <c r="J80" s="177"/>
      <c r="K80" s="74"/>
      <c r="L80" s="74"/>
      <c r="M80" s="75"/>
      <c r="N80" s="69"/>
    </row>
    <row r="81" spans="1:14" s="65" customFormat="1" ht="18.95" customHeight="1" x14ac:dyDescent="0.3">
      <c r="A81" s="213"/>
      <c r="B81" s="218"/>
      <c r="C81" s="218"/>
      <c r="D81" s="213"/>
      <c r="E81" s="213"/>
      <c r="F81" s="213"/>
      <c r="G81" s="213"/>
      <c r="H81" s="216"/>
      <c r="I81" s="214"/>
      <c r="J81" s="214"/>
      <c r="K81" s="213"/>
      <c r="L81" s="213"/>
      <c r="M81" s="213"/>
      <c r="N81" s="216"/>
    </row>
    <row r="82" spans="1:14" s="65" customFormat="1" ht="18.95" customHeight="1" x14ac:dyDescent="0.3">
      <c r="A82" s="361" t="s">
        <v>61</v>
      </c>
      <c r="B82" s="361"/>
      <c r="C82" s="361"/>
      <c r="D82" s="361"/>
      <c r="E82" s="361"/>
      <c r="F82" s="361"/>
      <c r="G82" s="361"/>
      <c r="H82" s="361"/>
      <c r="I82" s="361"/>
      <c r="J82" s="361"/>
      <c r="K82" s="361"/>
      <c r="L82" s="361"/>
      <c r="M82" s="361"/>
      <c r="N82" s="361"/>
    </row>
    <row r="83" spans="1:14" s="65" customFormat="1" ht="18.95" customHeight="1" x14ac:dyDescent="0.35">
      <c r="A83" s="362" t="s">
        <v>279</v>
      </c>
      <c r="B83" s="362"/>
      <c r="C83" s="362"/>
      <c r="D83" s="362"/>
      <c r="E83" s="362"/>
      <c r="F83" s="362"/>
      <c r="G83" s="362"/>
      <c r="H83" s="362"/>
      <c r="I83" s="362"/>
      <c r="J83" s="362"/>
      <c r="K83" s="362"/>
      <c r="L83" s="362"/>
      <c r="M83" s="362"/>
      <c r="N83" s="362"/>
    </row>
    <row r="84" spans="1:14" s="111" customFormat="1" ht="4.5" customHeight="1" x14ac:dyDescent="0.35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46"/>
    </row>
    <row r="85" spans="1:14" s="65" customFormat="1" ht="18.95" customHeight="1" x14ac:dyDescent="0.3">
      <c r="A85" s="372" t="s">
        <v>281</v>
      </c>
      <c r="B85" s="373"/>
      <c r="C85" s="373"/>
      <c r="D85" s="373"/>
      <c r="E85" s="373"/>
      <c r="F85" s="374"/>
      <c r="G85" s="132"/>
      <c r="H85" s="381" t="s">
        <v>282</v>
      </c>
      <c r="I85" s="382"/>
      <c r="J85" s="382"/>
      <c r="K85" s="382"/>
      <c r="L85" s="382"/>
      <c r="M85" s="383"/>
      <c r="N85" s="154" t="s">
        <v>5</v>
      </c>
    </row>
    <row r="86" spans="1:14" s="65" customFormat="1" ht="18.95" customHeight="1" x14ac:dyDescent="0.3">
      <c r="A86" s="83" t="s">
        <v>0</v>
      </c>
      <c r="B86" s="375" t="s">
        <v>1</v>
      </c>
      <c r="C86" s="376"/>
      <c r="D86" s="83" t="s">
        <v>2</v>
      </c>
      <c r="E86" s="83" t="s">
        <v>4</v>
      </c>
      <c r="F86" s="83" t="s">
        <v>186</v>
      </c>
      <c r="G86" s="101" t="s">
        <v>5</v>
      </c>
      <c r="H86" s="67" t="s">
        <v>0</v>
      </c>
      <c r="I86" s="377" t="s">
        <v>1</v>
      </c>
      <c r="J86" s="378"/>
      <c r="K86" s="67" t="s">
        <v>2</v>
      </c>
      <c r="L86" s="67" t="s">
        <v>4</v>
      </c>
      <c r="M86" s="129" t="s">
        <v>186</v>
      </c>
      <c r="N86" s="155"/>
    </row>
    <row r="87" spans="1:14" s="65" customFormat="1" ht="18.95" customHeight="1" x14ac:dyDescent="0.3">
      <c r="A87" s="84"/>
      <c r="B87" s="379"/>
      <c r="C87" s="380"/>
      <c r="D87" s="85" t="s">
        <v>3</v>
      </c>
      <c r="E87" s="85" t="s">
        <v>59</v>
      </c>
      <c r="F87" s="85" t="s">
        <v>187</v>
      </c>
      <c r="G87" s="85"/>
      <c r="H87" s="69"/>
      <c r="I87" s="359"/>
      <c r="J87" s="360"/>
      <c r="K87" s="69" t="s">
        <v>3</v>
      </c>
      <c r="L87" s="69" t="s">
        <v>59</v>
      </c>
      <c r="M87" s="130" t="s">
        <v>187</v>
      </c>
      <c r="N87" s="156"/>
    </row>
    <row r="88" spans="1:14" s="65" customFormat="1" ht="18.95" customHeight="1" x14ac:dyDescent="0.3">
      <c r="A88" s="231">
        <v>10</v>
      </c>
      <c r="B88" s="98" t="s">
        <v>249</v>
      </c>
      <c r="C88" s="89"/>
      <c r="D88" s="86" t="s">
        <v>231</v>
      </c>
      <c r="E88" s="227">
        <v>10000</v>
      </c>
      <c r="F88" s="224">
        <v>0</v>
      </c>
      <c r="G88" s="101" t="s">
        <v>93</v>
      </c>
      <c r="H88" s="232">
        <v>10</v>
      </c>
      <c r="I88" s="366" t="s">
        <v>39</v>
      </c>
      <c r="J88" s="366"/>
      <c r="K88" s="72" t="s">
        <v>26</v>
      </c>
      <c r="L88" s="228">
        <f>'ผนวก ข'!H73</f>
        <v>18000</v>
      </c>
      <c r="M88" s="225">
        <v>0</v>
      </c>
      <c r="N88" s="103" t="s">
        <v>191</v>
      </c>
    </row>
    <row r="89" spans="1:14" s="65" customFormat="1" ht="18.95" customHeight="1" x14ac:dyDescent="0.3">
      <c r="A89" s="151"/>
      <c r="B89" s="90" t="s">
        <v>232</v>
      </c>
      <c r="C89" s="89"/>
      <c r="D89" s="86" t="s">
        <v>286</v>
      </c>
      <c r="E89" s="86"/>
      <c r="F89" s="86"/>
      <c r="G89" s="86"/>
      <c r="H89" s="67"/>
      <c r="I89" s="366" t="s">
        <v>40</v>
      </c>
      <c r="J89" s="366"/>
      <c r="K89" s="72" t="s">
        <v>196</v>
      </c>
      <c r="L89" s="72"/>
      <c r="M89" s="72"/>
      <c r="N89" s="103" t="s">
        <v>3</v>
      </c>
    </row>
    <row r="90" spans="1:14" s="65" customFormat="1" ht="21.75" customHeight="1" x14ac:dyDescent="0.3">
      <c r="A90" s="151"/>
      <c r="B90" s="90" t="s">
        <v>233</v>
      </c>
      <c r="C90" s="180"/>
      <c r="D90" s="86" t="s">
        <v>287</v>
      </c>
      <c r="E90" s="86"/>
      <c r="F90" s="86"/>
      <c r="G90" s="86"/>
      <c r="H90" s="67"/>
      <c r="I90" s="366" t="s">
        <v>41</v>
      </c>
      <c r="J90" s="366"/>
      <c r="K90" s="72" t="s">
        <v>197</v>
      </c>
      <c r="L90" s="72"/>
      <c r="M90" s="72"/>
      <c r="N90" s="103" t="s">
        <v>191</v>
      </c>
    </row>
    <row r="91" spans="1:14" s="65" customFormat="1" ht="21.75" customHeight="1" x14ac:dyDescent="0.3">
      <c r="A91" s="151"/>
      <c r="B91" s="148" t="s">
        <v>225</v>
      </c>
      <c r="C91" s="149"/>
      <c r="D91" s="86" t="s">
        <v>240</v>
      </c>
      <c r="E91" s="86"/>
      <c r="F91" s="86"/>
      <c r="G91" s="86"/>
      <c r="H91" s="67"/>
      <c r="I91" s="363" t="s">
        <v>266</v>
      </c>
      <c r="J91" s="364"/>
      <c r="K91" s="72" t="s">
        <v>198</v>
      </c>
      <c r="L91" s="72"/>
      <c r="M91" s="73"/>
      <c r="N91" s="103" t="s">
        <v>4</v>
      </c>
    </row>
    <row r="92" spans="1:14" s="65" customFormat="1" ht="21.75" customHeight="1" x14ac:dyDescent="0.3">
      <c r="A92" s="151"/>
      <c r="B92" s="148" t="s">
        <v>226</v>
      </c>
      <c r="C92" s="149"/>
      <c r="D92" s="86" t="s">
        <v>241</v>
      </c>
      <c r="E92" s="86"/>
      <c r="F92" s="86"/>
      <c r="G92" s="86"/>
      <c r="H92" s="67"/>
      <c r="I92" s="391" t="s">
        <v>172</v>
      </c>
      <c r="J92" s="392"/>
      <c r="K92" s="72" t="s">
        <v>199</v>
      </c>
      <c r="L92" s="72"/>
      <c r="M92" s="73"/>
      <c r="N92" s="67"/>
    </row>
    <row r="93" spans="1:14" s="65" customFormat="1" ht="18.95" customHeight="1" x14ac:dyDescent="0.3">
      <c r="A93" s="151"/>
      <c r="B93" s="148" t="s">
        <v>227</v>
      </c>
      <c r="C93" s="149"/>
      <c r="D93" s="86" t="s">
        <v>242</v>
      </c>
      <c r="E93" s="86"/>
      <c r="F93" s="86"/>
      <c r="G93" s="86"/>
      <c r="H93" s="67"/>
      <c r="I93" s="357" t="s">
        <v>178</v>
      </c>
      <c r="J93" s="358"/>
      <c r="K93" s="191"/>
      <c r="L93" s="72"/>
      <c r="M93" s="73"/>
      <c r="N93" s="67"/>
    </row>
    <row r="94" spans="1:14" s="65" customFormat="1" ht="18.95" customHeight="1" x14ac:dyDescent="0.3">
      <c r="A94" s="207"/>
      <c r="B94" s="208"/>
      <c r="C94" s="209"/>
      <c r="D94" s="207"/>
      <c r="E94" s="207"/>
      <c r="F94" s="207"/>
      <c r="G94" s="207"/>
      <c r="H94" s="69"/>
      <c r="I94" s="158"/>
      <c r="J94" s="159"/>
      <c r="K94" s="78"/>
      <c r="L94" s="74"/>
      <c r="M94" s="75"/>
      <c r="N94" s="69"/>
    </row>
    <row r="95" spans="1:14" s="65" customFormat="1" ht="18.95" customHeight="1" x14ac:dyDescent="0.3">
      <c r="A95" s="231">
        <v>11</v>
      </c>
      <c r="B95" s="90" t="s">
        <v>234</v>
      </c>
      <c r="C95" s="89"/>
      <c r="D95" s="152" t="s">
        <v>237</v>
      </c>
      <c r="E95" s="227">
        <v>40000</v>
      </c>
      <c r="F95" s="224">
        <v>0</v>
      </c>
      <c r="G95" s="114" t="s">
        <v>93</v>
      </c>
      <c r="H95" s="232">
        <v>11</v>
      </c>
      <c r="I95" s="366" t="s">
        <v>45</v>
      </c>
      <c r="J95" s="366"/>
      <c r="K95" s="72" t="s">
        <v>213</v>
      </c>
      <c r="L95" s="228">
        <f>'ผนวก ข'!H82</f>
        <v>22500</v>
      </c>
      <c r="M95" s="225">
        <v>0</v>
      </c>
      <c r="N95" s="103" t="s">
        <v>191</v>
      </c>
    </row>
    <row r="96" spans="1:14" s="65" customFormat="1" ht="18.95" customHeight="1" x14ac:dyDescent="0.3">
      <c r="A96" s="151"/>
      <c r="B96" s="386" t="s">
        <v>235</v>
      </c>
      <c r="C96" s="387"/>
      <c r="D96" s="152" t="s">
        <v>238</v>
      </c>
      <c r="E96" s="86"/>
      <c r="F96" s="86"/>
      <c r="G96" s="86"/>
      <c r="H96" s="67"/>
      <c r="I96" s="366" t="s">
        <v>46</v>
      </c>
      <c r="J96" s="366"/>
      <c r="K96" s="72" t="s">
        <v>9</v>
      </c>
      <c r="L96" s="72"/>
      <c r="M96" s="72"/>
      <c r="N96" s="103" t="s">
        <v>3</v>
      </c>
    </row>
    <row r="97" spans="1:14" s="65" customFormat="1" ht="18.95" customHeight="1" x14ac:dyDescent="0.3">
      <c r="A97" s="86"/>
      <c r="B97" s="386" t="s">
        <v>236</v>
      </c>
      <c r="C97" s="387"/>
      <c r="D97" s="86" t="s">
        <v>37</v>
      </c>
      <c r="E97" s="86"/>
      <c r="F97" s="86"/>
      <c r="G97" s="86"/>
      <c r="H97" s="67"/>
      <c r="I97" s="366" t="s">
        <v>47</v>
      </c>
      <c r="J97" s="366"/>
      <c r="K97" s="72" t="s">
        <v>10</v>
      </c>
      <c r="L97" s="72"/>
      <c r="M97" s="72"/>
      <c r="N97" s="103" t="s">
        <v>191</v>
      </c>
    </row>
    <row r="98" spans="1:14" s="65" customFormat="1" ht="18.95" customHeight="1" x14ac:dyDescent="0.3">
      <c r="A98" s="86"/>
      <c r="B98" s="386" t="s">
        <v>226</v>
      </c>
      <c r="C98" s="387"/>
      <c r="D98" s="86"/>
      <c r="E98" s="86"/>
      <c r="F98" s="86"/>
      <c r="G98" s="86"/>
      <c r="H98" s="67"/>
      <c r="I98" s="363" t="s">
        <v>267</v>
      </c>
      <c r="J98" s="364"/>
      <c r="K98" s="72"/>
      <c r="L98" s="72"/>
      <c r="M98" s="73"/>
      <c r="N98" s="103" t="s">
        <v>4</v>
      </c>
    </row>
    <row r="99" spans="1:14" s="65" customFormat="1" ht="18.95" customHeight="1" x14ac:dyDescent="0.3">
      <c r="A99" s="86"/>
      <c r="B99" s="386" t="s">
        <v>227</v>
      </c>
      <c r="C99" s="387"/>
      <c r="D99" s="86"/>
      <c r="E99" s="86"/>
      <c r="F99" s="86"/>
      <c r="G99" s="86"/>
      <c r="H99" s="67"/>
      <c r="I99" s="388" t="s">
        <v>180</v>
      </c>
      <c r="J99" s="389"/>
      <c r="K99" s="72"/>
      <c r="L99" s="72"/>
      <c r="M99" s="73"/>
      <c r="N99" s="103" t="s">
        <v>191</v>
      </c>
    </row>
    <row r="100" spans="1:14" s="65" customFormat="1" ht="18.95" customHeight="1" x14ac:dyDescent="0.3">
      <c r="A100" s="207"/>
      <c r="B100" s="208"/>
      <c r="C100" s="209"/>
      <c r="D100" s="207"/>
      <c r="E100" s="207"/>
      <c r="F100" s="207"/>
      <c r="G100" s="207"/>
      <c r="H100" s="69"/>
      <c r="I100" s="390" t="s">
        <v>171</v>
      </c>
      <c r="J100" s="390"/>
      <c r="K100" s="74"/>
      <c r="L100" s="74"/>
      <c r="M100" s="74"/>
      <c r="N100" s="162" t="s">
        <v>268</v>
      </c>
    </row>
    <row r="101" spans="1:14" s="65" customFormat="1" ht="18.95" customHeight="1" x14ac:dyDescent="0.3">
      <c r="A101" s="204"/>
      <c r="B101" s="205"/>
      <c r="C101" s="206"/>
      <c r="D101" s="204"/>
      <c r="E101" s="204"/>
      <c r="F101" s="204"/>
      <c r="G101" s="204"/>
      <c r="H101" s="232">
        <v>12</v>
      </c>
      <c r="I101" s="357" t="s">
        <v>99</v>
      </c>
      <c r="J101" s="358"/>
      <c r="K101" s="72" t="s">
        <v>37</v>
      </c>
      <c r="L101" s="228">
        <f>'ผนวก ข'!H94</f>
        <v>4500</v>
      </c>
      <c r="M101" s="225">
        <v>0</v>
      </c>
      <c r="N101" s="103" t="s">
        <v>191</v>
      </c>
    </row>
    <row r="102" spans="1:14" s="65" customFormat="1" ht="18.95" customHeight="1" x14ac:dyDescent="0.3">
      <c r="A102" s="204"/>
      <c r="B102" s="205"/>
      <c r="C102" s="206"/>
      <c r="D102" s="204"/>
      <c r="E102" s="204"/>
      <c r="F102" s="204"/>
      <c r="G102" s="204"/>
      <c r="H102" s="67"/>
      <c r="I102" s="366" t="s">
        <v>100</v>
      </c>
      <c r="J102" s="366"/>
      <c r="K102" s="140" t="s">
        <v>239</v>
      </c>
      <c r="L102" s="72"/>
      <c r="M102" s="72"/>
      <c r="N102" s="103" t="s">
        <v>3</v>
      </c>
    </row>
    <row r="103" spans="1:14" s="65" customFormat="1" ht="18.95" customHeight="1" x14ac:dyDescent="0.3">
      <c r="A103" s="204"/>
      <c r="B103" s="205"/>
      <c r="C103" s="206"/>
      <c r="D103" s="204"/>
      <c r="E103" s="204"/>
      <c r="F103" s="204"/>
      <c r="G103" s="204"/>
      <c r="H103" s="67"/>
      <c r="I103" s="357" t="s">
        <v>101</v>
      </c>
      <c r="J103" s="358"/>
      <c r="K103" s="72" t="s">
        <v>199</v>
      </c>
      <c r="L103" s="72"/>
      <c r="M103" s="73"/>
      <c r="N103" s="103" t="s">
        <v>191</v>
      </c>
    </row>
    <row r="104" spans="1:14" s="65" customFormat="1" ht="18.95" customHeight="1" x14ac:dyDescent="0.3">
      <c r="A104" s="204"/>
      <c r="B104" s="205"/>
      <c r="C104" s="206"/>
      <c r="D104" s="204"/>
      <c r="E104" s="204"/>
      <c r="F104" s="204"/>
      <c r="G104" s="204"/>
      <c r="H104" s="67"/>
      <c r="I104" s="363" t="s">
        <v>222</v>
      </c>
      <c r="J104" s="364"/>
      <c r="K104" s="72"/>
      <c r="L104" s="72"/>
      <c r="M104" s="73"/>
      <c r="N104" s="103" t="s">
        <v>4</v>
      </c>
    </row>
    <row r="105" spans="1:14" s="65" customFormat="1" ht="18.95" customHeight="1" x14ac:dyDescent="0.3">
      <c r="A105" s="204"/>
      <c r="B105" s="205"/>
      <c r="C105" s="206"/>
      <c r="D105" s="204"/>
      <c r="E105" s="204"/>
      <c r="F105" s="204"/>
      <c r="G105" s="204"/>
      <c r="H105" s="67"/>
      <c r="I105" s="391" t="s">
        <v>172</v>
      </c>
      <c r="J105" s="392"/>
      <c r="K105" s="72"/>
      <c r="L105" s="72"/>
      <c r="M105" s="72"/>
      <c r="N105" s="191"/>
    </row>
    <row r="106" spans="1:14" s="65" customFormat="1" ht="18.95" customHeight="1" x14ac:dyDescent="0.3">
      <c r="A106" s="86"/>
      <c r="B106" s="174"/>
      <c r="C106" s="175"/>
      <c r="D106" s="86"/>
      <c r="E106" s="86"/>
      <c r="F106" s="86"/>
      <c r="G106" s="86"/>
      <c r="H106" s="67"/>
      <c r="I106" s="357" t="s">
        <v>173</v>
      </c>
      <c r="J106" s="358"/>
      <c r="K106" s="72"/>
      <c r="L106" s="72"/>
      <c r="M106" s="72"/>
      <c r="N106" s="67"/>
    </row>
    <row r="107" spans="1:14" s="65" customFormat="1" ht="18.95" customHeight="1" x14ac:dyDescent="0.3">
      <c r="A107" s="84"/>
      <c r="B107" s="160"/>
      <c r="C107" s="161"/>
      <c r="D107" s="84"/>
      <c r="E107" s="84"/>
      <c r="F107" s="84"/>
      <c r="G107" s="84"/>
      <c r="H107" s="69"/>
      <c r="I107" s="176"/>
      <c r="J107" s="177"/>
      <c r="K107" s="74"/>
      <c r="L107" s="74"/>
      <c r="M107" s="74"/>
      <c r="N107" s="69"/>
    </row>
    <row r="108" spans="1:14" s="65" customFormat="1" ht="18.95" customHeight="1" x14ac:dyDescent="0.3">
      <c r="A108" s="213"/>
      <c r="B108" s="218"/>
      <c r="C108" s="218"/>
      <c r="D108" s="213"/>
      <c r="E108" s="213"/>
      <c r="F108" s="213"/>
      <c r="G108" s="213"/>
      <c r="H108" s="216"/>
      <c r="I108" s="214"/>
      <c r="J108" s="214"/>
      <c r="K108" s="213"/>
      <c r="L108" s="213"/>
      <c r="M108" s="213"/>
      <c r="N108" s="216"/>
    </row>
    <row r="109" spans="1:14" s="65" customFormat="1" ht="18.95" customHeight="1" x14ac:dyDescent="0.3">
      <c r="A109" s="419" t="s">
        <v>61</v>
      </c>
      <c r="B109" s="419"/>
      <c r="C109" s="419"/>
      <c r="D109" s="419"/>
      <c r="E109" s="419"/>
      <c r="F109" s="419"/>
      <c r="G109" s="419"/>
      <c r="H109" s="419"/>
      <c r="I109" s="419"/>
      <c r="J109" s="419"/>
      <c r="K109" s="419"/>
      <c r="L109" s="419"/>
      <c r="M109" s="419"/>
      <c r="N109" s="419"/>
    </row>
    <row r="110" spans="1:14" s="65" customFormat="1" ht="18.95" customHeight="1" x14ac:dyDescent="0.35">
      <c r="A110" s="362" t="s">
        <v>279</v>
      </c>
      <c r="B110" s="362"/>
      <c r="C110" s="362"/>
      <c r="D110" s="362"/>
      <c r="E110" s="362"/>
      <c r="F110" s="362"/>
      <c r="G110" s="362"/>
      <c r="H110" s="362"/>
      <c r="I110" s="362"/>
      <c r="J110" s="362"/>
      <c r="K110" s="362"/>
      <c r="L110" s="362"/>
      <c r="M110" s="362"/>
      <c r="N110" s="362"/>
    </row>
    <row r="111" spans="1:14" s="111" customFormat="1" ht="3.75" customHeight="1" x14ac:dyDescent="0.35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46"/>
    </row>
    <row r="112" spans="1:14" s="65" customFormat="1" ht="18.95" customHeight="1" x14ac:dyDescent="0.3">
      <c r="A112" s="372" t="s">
        <v>281</v>
      </c>
      <c r="B112" s="373"/>
      <c r="C112" s="373"/>
      <c r="D112" s="373"/>
      <c r="E112" s="373"/>
      <c r="F112" s="374"/>
      <c r="G112" s="132"/>
      <c r="H112" s="381" t="s">
        <v>282</v>
      </c>
      <c r="I112" s="382"/>
      <c r="J112" s="382"/>
      <c r="K112" s="382"/>
      <c r="L112" s="382"/>
      <c r="M112" s="383"/>
      <c r="N112" s="154" t="s">
        <v>5</v>
      </c>
    </row>
    <row r="113" spans="1:16" s="65" customFormat="1" ht="18.95" customHeight="1" x14ac:dyDescent="0.3">
      <c r="A113" s="83" t="s">
        <v>0</v>
      </c>
      <c r="B113" s="375" t="s">
        <v>1</v>
      </c>
      <c r="C113" s="376"/>
      <c r="D113" s="83" t="s">
        <v>2</v>
      </c>
      <c r="E113" s="83" t="s">
        <v>4</v>
      </c>
      <c r="F113" s="83" t="s">
        <v>186</v>
      </c>
      <c r="G113" s="101" t="s">
        <v>5</v>
      </c>
      <c r="H113" s="67" t="s">
        <v>0</v>
      </c>
      <c r="I113" s="377" t="s">
        <v>1</v>
      </c>
      <c r="J113" s="378"/>
      <c r="K113" s="67" t="s">
        <v>2</v>
      </c>
      <c r="L113" s="67" t="s">
        <v>4</v>
      </c>
      <c r="M113" s="129" t="s">
        <v>186</v>
      </c>
      <c r="N113" s="155"/>
    </row>
    <row r="114" spans="1:16" s="65" customFormat="1" ht="18.95" customHeight="1" x14ac:dyDescent="0.3">
      <c r="A114" s="84"/>
      <c r="B114" s="379"/>
      <c r="C114" s="380"/>
      <c r="D114" s="85" t="s">
        <v>3</v>
      </c>
      <c r="E114" s="85" t="s">
        <v>59</v>
      </c>
      <c r="F114" s="85" t="s">
        <v>187</v>
      </c>
      <c r="G114" s="85"/>
      <c r="H114" s="69"/>
      <c r="I114" s="359"/>
      <c r="J114" s="360"/>
      <c r="K114" s="69" t="s">
        <v>3</v>
      </c>
      <c r="L114" s="69" t="s">
        <v>59</v>
      </c>
      <c r="M114" s="130" t="s">
        <v>187</v>
      </c>
      <c r="N114" s="156"/>
    </row>
    <row r="115" spans="1:16" s="65" customFormat="1" ht="18.95" customHeight="1" x14ac:dyDescent="0.3">
      <c r="A115" s="147"/>
      <c r="B115" s="90"/>
      <c r="C115" s="89"/>
      <c r="D115" s="152"/>
      <c r="E115" s="97"/>
      <c r="F115" s="97"/>
      <c r="G115" s="114"/>
      <c r="H115" s="232">
        <v>13</v>
      </c>
      <c r="I115" s="366" t="s">
        <v>288</v>
      </c>
      <c r="J115" s="366"/>
      <c r="K115" s="72" t="s">
        <v>213</v>
      </c>
      <c r="L115" s="228">
        <f>'ผนวก ข'!H99</f>
        <v>19500</v>
      </c>
      <c r="M115" s="225">
        <v>0</v>
      </c>
      <c r="N115" s="103" t="s">
        <v>191</v>
      </c>
    </row>
    <row r="116" spans="1:16" s="65" customFormat="1" ht="18.95" customHeight="1" x14ac:dyDescent="0.3">
      <c r="A116" s="151"/>
      <c r="B116" s="386"/>
      <c r="C116" s="387"/>
      <c r="D116" s="152"/>
      <c r="E116" s="86"/>
      <c r="F116" s="86"/>
      <c r="G116" s="86"/>
      <c r="H116" s="67"/>
      <c r="I116" s="366" t="s">
        <v>50</v>
      </c>
      <c r="J116" s="366"/>
      <c r="K116" s="72" t="s">
        <v>9</v>
      </c>
      <c r="L116" s="72"/>
      <c r="M116" s="72"/>
      <c r="N116" s="103" t="s">
        <v>3</v>
      </c>
    </row>
    <row r="117" spans="1:16" s="65" customFormat="1" ht="20.25" customHeight="1" x14ac:dyDescent="0.3">
      <c r="A117" s="86"/>
      <c r="B117" s="386"/>
      <c r="C117" s="387"/>
      <c r="D117" s="86"/>
      <c r="E117" s="86"/>
      <c r="F117" s="86"/>
      <c r="G117" s="86"/>
      <c r="H117" s="67"/>
      <c r="I117" s="366" t="s">
        <v>51</v>
      </c>
      <c r="J117" s="366"/>
      <c r="K117" s="72" t="s">
        <v>243</v>
      </c>
      <c r="L117" s="72"/>
      <c r="M117" s="72"/>
      <c r="N117" s="103" t="s">
        <v>191</v>
      </c>
    </row>
    <row r="118" spans="1:16" s="65" customFormat="1" ht="18.75" customHeight="1" x14ac:dyDescent="0.3">
      <c r="A118" s="86"/>
      <c r="B118" s="386"/>
      <c r="C118" s="387"/>
      <c r="D118" s="86"/>
      <c r="E118" s="86"/>
      <c r="F118" s="86"/>
      <c r="G118" s="227"/>
      <c r="H118" s="67"/>
      <c r="I118" s="363" t="s">
        <v>181</v>
      </c>
      <c r="J118" s="364"/>
      <c r="K118" s="72"/>
      <c r="L118" s="72"/>
      <c r="M118" s="73"/>
      <c r="N118" s="103" t="s">
        <v>4</v>
      </c>
    </row>
    <row r="119" spans="1:16" s="65" customFormat="1" ht="18.75" customHeight="1" x14ac:dyDescent="0.3">
      <c r="A119" s="86"/>
      <c r="B119" s="386"/>
      <c r="C119" s="387"/>
      <c r="D119" s="86"/>
      <c r="E119" s="86"/>
      <c r="F119" s="86"/>
      <c r="G119" s="86"/>
      <c r="H119" s="67"/>
      <c r="I119" s="391" t="s">
        <v>180</v>
      </c>
      <c r="J119" s="392"/>
      <c r="K119" s="72"/>
      <c r="L119" s="72"/>
      <c r="M119" s="73"/>
      <c r="N119" s="103" t="s">
        <v>191</v>
      </c>
    </row>
    <row r="120" spans="1:16" s="65" customFormat="1" ht="18.75" customHeight="1" x14ac:dyDescent="0.3">
      <c r="A120" s="86"/>
      <c r="B120" s="174"/>
      <c r="C120" s="175"/>
      <c r="D120" s="86"/>
      <c r="E120" s="86"/>
      <c r="F120" s="86"/>
      <c r="G120" s="86"/>
      <c r="H120" s="69"/>
      <c r="I120" s="410" t="s">
        <v>171</v>
      </c>
      <c r="J120" s="411"/>
      <c r="K120" s="74"/>
      <c r="L120" s="74"/>
      <c r="M120" s="75"/>
      <c r="N120" s="162" t="s">
        <v>268</v>
      </c>
    </row>
    <row r="121" spans="1:16" s="65" customFormat="1" ht="18.95" customHeight="1" x14ac:dyDescent="0.3">
      <c r="A121" s="86"/>
      <c r="B121" s="384"/>
      <c r="C121" s="385"/>
      <c r="D121" s="86"/>
      <c r="E121" s="86"/>
      <c r="F121" s="86"/>
      <c r="G121" s="86"/>
      <c r="H121" s="232">
        <v>14</v>
      </c>
      <c r="I121" s="366" t="s">
        <v>56</v>
      </c>
      <c r="J121" s="366"/>
      <c r="K121" s="72" t="s">
        <v>196</v>
      </c>
      <c r="L121" s="228">
        <f>'ผนวก ข'!H107</f>
        <v>9000</v>
      </c>
      <c r="M121" s="225">
        <v>0</v>
      </c>
      <c r="N121" s="103" t="s">
        <v>191</v>
      </c>
    </row>
    <row r="122" spans="1:16" s="65" customFormat="1" ht="18.95" customHeight="1" x14ac:dyDescent="0.3">
      <c r="A122" s="86"/>
      <c r="B122" s="384"/>
      <c r="C122" s="385"/>
      <c r="D122" s="86"/>
      <c r="E122" s="86"/>
      <c r="F122" s="86"/>
      <c r="G122" s="86"/>
      <c r="H122" s="232"/>
      <c r="I122" s="366" t="s">
        <v>57</v>
      </c>
      <c r="J122" s="366"/>
      <c r="K122" s="72" t="s">
        <v>202</v>
      </c>
      <c r="L122" s="76"/>
      <c r="M122" s="76"/>
      <c r="N122" s="103" t="s">
        <v>3</v>
      </c>
    </row>
    <row r="123" spans="1:16" s="65" customFormat="1" ht="18.95" customHeight="1" x14ac:dyDescent="0.3">
      <c r="A123" s="86"/>
      <c r="B123" s="384"/>
      <c r="C123" s="385"/>
      <c r="D123" s="86"/>
      <c r="E123" s="86"/>
      <c r="F123" s="86"/>
      <c r="G123" s="86"/>
      <c r="H123" s="67"/>
      <c r="I123" s="366" t="s">
        <v>58</v>
      </c>
      <c r="J123" s="366"/>
      <c r="K123" s="72" t="s">
        <v>239</v>
      </c>
      <c r="L123" s="72"/>
      <c r="M123" s="72"/>
      <c r="N123" s="103" t="s">
        <v>191</v>
      </c>
    </row>
    <row r="124" spans="1:16" s="65" customFormat="1" ht="18.95" customHeight="1" x14ac:dyDescent="0.3">
      <c r="A124" s="86"/>
      <c r="B124" s="384"/>
      <c r="C124" s="385"/>
      <c r="D124" s="86"/>
      <c r="E124" s="86"/>
      <c r="F124" s="86"/>
      <c r="G124" s="86"/>
      <c r="H124" s="67"/>
      <c r="I124" s="363" t="s">
        <v>222</v>
      </c>
      <c r="J124" s="364"/>
      <c r="K124" s="72" t="s">
        <v>199</v>
      </c>
      <c r="L124" s="72"/>
      <c r="M124" s="73"/>
      <c r="N124" s="103" t="s">
        <v>4</v>
      </c>
    </row>
    <row r="125" spans="1:16" s="65" customFormat="1" ht="18.95" customHeight="1" x14ac:dyDescent="0.3">
      <c r="A125" s="86"/>
      <c r="B125" s="138"/>
      <c r="C125" s="139"/>
      <c r="D125" s="86"/>
      <c r="E125" s="86"/>
      <c r="F125" s="86"/>
      <c r="G125" s="86"/>
      <c r="H125" s="67"/>
      <c r="I125" s="391" t="s">
        <v>172</v>
      </c>
      <c r="J125" s="392"/>
      <c r="K125" s="72"/>
      <c r="L125" s="72"/>
      <c r="M125" s="73"/>
      <c r="N125" s="103"/>
      <c r="P125" s="182"/>
    </row>
    <row r="126" spans="1:16" s="65" customFormat="1" ht="22.5" customHeight="1" x14ac:dyDescent="0.3">
      <c r="A126" s="86"/>
      <c r="B126" s="138"/>
      <c r="C126" s="139"/>
      <c r="D126" s="86"/>
      <c r="E126" s="86"/>
      <c r="F126" s="86"/>
      <c r="G126" s="86"/>
      <c r="H126" s="67"/>
      <c r="I126" s="396" t="s">
        <v>178</v>
      </c>
      <c r="J126" s="397"/>
      <c r="K126" s="72"/>
      <c r="L126" s="72"/>
      <c r="M126" s="73"/>
      <c r="N126" s="103"/>
      <c r="P126" s="182"/>
    </row>
    <row r="127" spans="1:16" s="65" customFormat="1" ht="18.95" customHeight="1" x14ac:dyDescent="0.3">
      <c r="A127" s="150"/>
      <c r="B127" s="398" t="s">
        <v>60</v>
      </c>
      <c r="C127" s="398"/>
      <c r="D127" s="398"/>
      <c r="E127" s="235">
        <f>E7+E14+E21+E34+E40+E47+E61+E67+E73+E88+E95</f>
        <v>146188</v>
      </c>
      <c r="F127" s="399" t="s">
        <v>251</v>
      </c>
      <c r="G127" s="400"/>
      <c r="H127" s="79"/>
      <c r="I127" s="395" t="s">
        <v>60</v>
      </c>
      <c r="J127" s="395"/>
      <c r="K127" s="395"/>
      <c r="L127" s="234">
        <f>L7+L14+L21+L34+L40+L47+L61+L67+L73+L88+L95+L101+L115+L121</f>
        <v>145288</v>
      </c>
      <c r="M127" s="417" t="s">
        <v>251</v>
      </c>
      <c r="N127" s="418"/>
    </row>
    <row r="128" spans="1:16" s="65" customFormat="1" ht="18.75" hidden="1" x14ac:dyDescent="0.3">
      <c r="A128" s="98"/>
      <c r="B128" s="394"/>
      <c r="C128" s="394"/>
      <c r="D128" s="98"/>
      <c r="E128" s="98"/>
      <c r="F128" s="98"/>
      <c r="G128" s="86"/>
      <c r="H128" s="80"/>
      <c r="I128" s="81"/>
      <c r="J128" s="81"/>
      <c r="K128" s="81"/>
      <c r="L128" s="82">
        <v>146388</v>
      </c>
      <c r="M128" s="82"/>
      <c r="N128" s="81"/>
    </row>
    <row r="129" spans="1:14" s="65" customFormat="1" ht="18.75" hidden="1" x14ac:dyDescent="0.3">
      <c r="A129" s="98"/>
      <c r="B129" s="91"/>
      <c r="C129" s="91"/>
      <c r="D129" s="98"/>
      <c r="E129" s="98"/>
      <c r="F129" s="98"/>
      <c r="G129" s="86"/>
      <c r="H129" s="80"/>
      <c r="I129" s="81"/>
      <c r="J129" s="81"/>
      <c r="K129" s="81"/>
      <c r="L129" s="82">
        <f>L128-16800</f>
        <v>129588</v>
      </c>
      <c r="M129" s="82"/>
      <c r="N129" s="81"/>
    </row>
    <row r="130" spans="1:14" s="65" customFormat="1" ht="18.75" hidden="1" x14ac:dyDescent="0.3">
      <c r="A130" s="98"/>
      <c r="B130" s="394"/>
      <c r="C130" s="394"/>
      <c r="D130" s="98"/>
      <c r="E130" s="98"/>
      <c r="F130" s="98"/>
      <c r="G130" s="86"/>
      <c r="H130" s="80"/>
      <c r="I130" s="81"/>
      <c r="J130" s="81"/>
      <c r="K130" s="81"/>
      <c r="L130" s="82">
        <f>L127-L129</f>
        <v>15700</v>
      </c>
      <c r="M130" s="82"/>
      <c r="N130" s="81"/>
    </row>
    <row r="131" spans="1:14" s="65" customFormat="1" ht="18.75" x14ac:dyDescent="0.3">
      <c r="A131" s="57"/>
      <c r="B131" s="57"/>
      <c r="C131" s="57"/>
      <c r="D131" s="57"/>
      <c r="E131" s="57"/>
      <c r="F131" s="57"/>
      <c r="G131" s="57"/>
      <c r="H131" s="64"/>
      <c r="I131" s="57"/>
      <c r="J131" s="57"/>
      <c r="K131" s="57"/>
      <c r="L131" s="193"/>
      <c r="M131" s="57"/>
      <c r="N131" s="57"/>
    </row>
    <row r="132" spans="1:14" s="65" customFormat="1" ht="21" x14ac:dyDescent="0.3">
      <c r="A132" s="57"/>
      <c r="B132" s="57"/>
      <c r="C132" s="57"/>
      <c r="D132" s="57"/>
      <c r="E132" s="57"/>
      <c r="F132" s="57"/>
      <c r="G132" s="57"/>
      <c r="H132" s="64"/>
      <c r="I132" s="57"/>
      <c r="J132" s="57"/>
      <c r="K132" s="414" t="s">
        <v>274</v>
      </c>
      <c r="L132" s="414"/>
      <c r="M132" s="414"/>
      <c r="N132" s="414"/>
    </row>
    <row r="133" spans="1:14" s="65" customFormat="1" ht="26.25" customHeight="1" x14ac:dyDescent="0.3">
      <c r="A133" s="57"/>
      <c r="B133" s="57"/>
      <c r="C133" s="57"/>
      <c r="D133" s="57"/>
      <c r="E133" s="57"/>
      <c r="F133" s="57"/>
      <c r="G133" s="57"/>
      <c r="H133" s="64"/>
      <c r="I133" s="57"/>
      <c r="J133" s="57"/>
      <c r="K133" s="416" t="s">
        <v>283</v>
      </c>
      <c r="L133" s="416"/>
      <c r="M133" s="416"/>
      <c r="N133" s="416"/>
    </row>
    <row r="134" spans="1:14" s="65" customFormat="1" ht="21" x14ac:dyDescent="0.3">
      <c r="A134" s="57"/>
      <c r="B134" s="57"/>
      <c r="C134" s="57"/>
      <c r="D134" s="57"/>
      <c r="E134" s="57"/>
      <c r="F134" s="57"/>
      <c r="G134" s="57"/>
      <c r="H134" s="64"/>
      <c r="I134" s="57"/>
      <c r="J134" s="57"/>
      <c r="K134" s="414" t="s">
        <v>275</v>
      </c>
      <c r="L134" s="414"/>
      <c r="M134" s="414"/>
      <c r="N134" s="414"/>
    </row>
    <row r="135" spans="1:14" s="65" customFormat="1" ht="21" x14ac:dyDescent="0.3">
      <c r="A135" s="57"/>
      <c r="B135" s="57"/>
      <c r="C135" s="57"/>
      <c r="D135" s="57"/>
      <c r="E135" s="57"/>
      <c r="F135" s="57"/>
      <c r="G135" s="57"/>
      <c r="H135" s="64"/>
      <c r="I135" s="57"/>
      <c r="J135" s="57"/>
      <c r="K135" s="414" t="s">
        <v>276</v>
      </c>
      <c r="L135" s="414"/>
      <c r="M135" s="414"/>
      <c r="N135" s="414"/>
    </row>
    <row r="136" spans="1:14" s="65" customFormat="1" ht="21" x14ac:dyDescent="0.35">
      <c r="A136" s="57"/>
      <c r="B136" s="57"/>
      <c r="C136" s="57"/>
      <c r="D136" s="57"/>
      <c r="E136" s="57"/>
      <c r="F136" s="57"/>
      <c r="G136" s="57"/>
      <c r="H136" s="64"/>
      <c r="I136" s="57"/>
      <c r="J136" s="57"/>
      <c r="K136" s="415" t="s">
        <v>277</v>
      </c>
      <c r="L136" s="415"/>
      <c r="M136" s="415"/>
      <c r="N136" s="415"/>
    </row>
    <row r="137" spans="1:14" s="65" customFormat="1" ht="21" x14ac:dyDescent="0.35">
      <c r="A137" s="57"/>
      <c r="B137" s="57"/>
      <c r="C137" s="57"/>
      <c r="D137" s="57"/>
      <c r="E137" s="57"/>
      <c r="F137" s="57"/>
      <c r="G137" s="57"/>
      <c r="H137" s="64"/>
      <c r="I137" s="57"/>
      <c r="J137" s="57"/>
      <c r="K137" s="211"/>
      <c r="L137" s="212"/>
      <c r="M137" s="212"/>
      <c r="N137" s="57"/>
    </row>
    <row r="138" spans="1:14" s="65" customFormat="1" ht="18.75" x14ac:dyDescent="0.3">
      <c r="A138" s="57"/>
      <c r="B138" s="57"/>
      <c r="C138" s="57"/>
      <c r="D138" s="57"/>
      <c r="E138" s="57"/>
      <c r="F138" s="57"/>
      <c r="G138" s="57"/>
      <c r="H138" s="64"/>
      <c r="I138" s="57"/>
      <c r="J138" s="57"/>
      <c r="K138" s="57"/>
      <c r="L138" s="57"/>
      <c r="M138" s="57"/>
      <c r="N138" s="57"/>
    </row>
    <row r="139" spans="1:14" s="65" customFormat="1" ht="18.75" x14ac:dyDescent="0.3">
      <c r="A139" s="57"/>
      <c r="B139" s="57"/>
      <c r="C139" s="57"/>
      <c r="D139" s="57"/>
      <c r="E139" s="57"/>
      <c r="F139" s="57"/>
      <c r="G139" s="57"/>
      <c r="H139" s="64"/>
      <c r="I139" s="57"/>
      <c r="J139" s="57"/>
      <c r="K139" s="57"/>
      <c r="L139" s="57"/>
      <c r="M139" s="57"/>
      <c r="N139" s="57"/>
    </row>
    <row r="140" spans="1:14" s="65" customFormat="1" ht="18.75" x14ac:dyDescent="0.3">
      <c r="A140" s="57"/>
      <c r="B140" s="57"/>
      <c r="C140" s="57"/>
      <c r="D140" s="57"/>
      <c r="E140" s="57"/>
      <c r="F140" s="57"/>
      <c r="G140" s="57"/>
      <c r="H140" s="64"/>
      <c r="I140" s="57"/>
      <c r="J140" s="57"/>
      <c r="K140" s="57"/>
      <c r="L140" s="57"/>
      <c r="M140" s="57"/>
      <c r="N140" s="57"/>
    </row>
    <row r="141" spans="1:14" s="65" customFormat="1" ht="18.75" x14ac:dyDescent="0.3">
      <c r="A141" s="57"/>
      <c r="B141" s="57"/>
      <c r="C141" s="57"/>
      <c r="D141" s="57"/>
      <c r="E141" s="57"/>
      <c r="F141" s="57"/>
      <c r="G141" s="57"/>
      <c r="H141" s="64"/>
      <c r="I141" s="57"/>
      <c r="J141" s="57"/>
      <c r="K141" s="57"/>
      <c r="L141" s="57"/>
      <c r="M141" s="57"/>
      <c r="N141" s="57"/>
    </row>
    <row r="142" spans="1:14" s="65" customFormat="1" ht="18.75" x14ac:dyDescent="0.3">
      <c r="A142" s="57"/>
      <c r="B142" s="57"/>
      <c r="C142" s="57"/>
      <c r="D142" s="57"/>
      <c r="E142" s="57"/>
      <c r="F142" s="57"/>
      <c r="G142" s="57"/>
      <c r="H142" s="64"/>
      <c r="I142" s="57"/>
      <c r="J142" s="57"/>
      <c r="K142" s="57"/>
      <c r="L142" s="57"/>
      <c r="M142" s="57"/>
      <c r="N142" s="57"/>
    </row>
    <row r="143" spans="1:14" s="65" customFormat="1" ht="18.75" x14ac:dyDescent="0.3">
      <c r="A143" s="57"/>
      <c r="B143" s="57"/>
      <c r="C143" s="57"/>
      <c r="D143" s="57"/>
      <c r="E143" s="57"/>
      <c r="F143" s="57"/>
      <c r="G143" s="57"/>
      <c r="H143" s="64"/>
      <c r="I143" s="57"/>
      <c r="J143" s="57"/>
      <c r="K143" s="57"/>
      <c r="L143" s="57"/>
      <c r="M143" s="57"/>
      <c r="N143" s="57"/>
    </row>
    <row r="144" spans="1:14" s="65" customFormat="1" ht="18.75" x14ac:dyDescent="0.3">
      <c r="A144" s="57"/>
      <c r="B144" s="57"/>
      <c r="C144" s="57"/>
      <c r="D144" s="57"/>
      <c r="E144" s="57"/>
      <c r="F144" s="57"/>
      <c r="G144" s="57"/>
      <c r="H144" s="64"/>
      <c r="I144" s="57"/>
      <c r="J144" s="57"/>
      <c r="K144" s="57"/>
      <c r="L144" s="57"/>
      <c r="M144" s="57"/>
      <c r="N144" s="57"/>
    </row>
    <row r="145" spans="1:14" s="65" customFormat="1" ht="18.75" x14ac:dyDescent="0.3">
      <c r="A145" s="57"/>
      <c r="B145" s="57"/>
      <c r="C145" s="57"/>
      <c r="D145" s="57"/>
      <c r="E145" s="57"/>
      <c r="F145" s="57"/>
      <c r="G145" s="57"/>
      <c r="H145" s="64"/>
      <c r="I145" s="57"/>
      <c r="J145" s="57"/>
      <c r="K145" s="57"/>
      <c r="L145" s="57"/>
      <c r="M145" s="57"/>
      <c r="N145" s="57"/>
    </row>
    <row r="146" spans="1:14" s="65" customFormat="1" ht="18.75" x14ac:dyDescent="0.3">
      <c r="A146" s="57"/>
      <c r="B146" s="57"/>
      <c r="C146" s="57"/>
      <c r="D146" s="57"/>
      <c r="E146" s="57"/>
      <c r="F146" s="57"/>
      <c r="G146" s="57"/>
      <c r="H146" s="64"/>
      <c r="I146" s="57"/>
      <c r="J146" s="57"/>
      <c r="K146" s="57"/>
      <c r="L146" s="57"/>
      <c r="M146" s="57"/>
      <c r="N146" s="57"/>
    </row>
    <row r="147" spans="1:14" s="65" customFormat="1" ht="18.75" x14ac:dyDescent="0.3">
      <c r="A147" s="57"/>
      <c r="B147" s="57"/>
      <c r="C147" s="57"/>
      <c r="D147" s="57"/>
      <c r="E147" s="57"/>
      <c r="F147" s="57"/>
      <c r="G147" s="57"/>
      <c r="H147" s="64"/>
      <c r="I147" s="57"/>
      <c r="J147" s="57"/>
      <c r="K147" s="57"/>
      <c r="L147" s="57"/>
      <c r="M147" s="57"/>
      <c r="N147" s="57"/>
    </row>
    <row r="148" spans="1:14" s="65" customFormat="1" ht="18.75" x14ac:dyDescent="0.3">
      <c r="A148" s="57"/>
      <c r="B148" s="57"/>
      <c r="C148" s="57"/>
      <c r="D148" s="57"/>
      <c r="E148" s="57"/>
      <c r="F148" s="57"/>
      <c r="G148" s="57"/>
      <c r="H148" s="64"/>
      <c r="I148" s="57"/>
      <c r="J148" s="57"/>
      <c r="K148" s="57"/>
      <c r="L148" s="57"/>
      <c r="M148" s="57"/>
      <c r="N148" s="57"/>
    </row>
    <row r="149" spans="1:14" s="65" customFormat="1" ht="18.75" x14ac:dyDescent="0.3">
      <c r="A149" s="57"/>
      <c r="B149" s="57"/>
      <c r="C149" s="57"/>
      <c r="D149" s="57"/>
      <c r="E149" s="57"/>
      <c r="F149" s="57"/>
      <c r="G149" s="57"/>
      <c r="H149" s="64"/>
      <c r="I149" s="57"/>
      <c r="J149" s="57"/>
      <c r="K149" s="57"/>
      <c r="L149" s="57"/>
      <c r="M149" s="57"/>
      <c r="N149" s="57"/>
    </row>
    <row r="150" spans="1:14" s="65" customFormat="1" ht="18.75" x14ac:dyDescent="0.3">
      <c r="A150" s="57"/>
      <c r="B150" s="57"/>
      <c r="C150" s="57"/>
      <c r="D150" s="57"/>
      <c r="E150" s="57"/>
      <c r="F150" s="57"/>
      <c r="G150" s="57"/>
      <c r="H150" s="64"/>
      <c r="I150" s="57"/>
      <c r="J150" s="57"/>
      <c r="K150" s="57"/>
      <c r="L150" s="57"/>
      <c r="M150" s="57"/>
      <c r="N150" s="57"/>
    </row>
    <row r="151" spans="1:14" s="65" customFormat="1" ht="18.75" x14ac:dyDescent="0.3">
      <c r="A151" s="57"/>
      <c r="B151" s="57"/>
      <c r="C151" s="57"/>
      <c r="D151" s="57"/>
      <c r="E151" s="57"/>
      <c r="F151" s="57"/>
      <c r="G151" s="57"/>
      <c r="H151" s="64"/>
      <c r="I151" s="57"/>
      <c r="J151" s="57"/>
      <c r="K151" s="57"/>
      <c r="L151" s="57"/>
      <c r="M151" s="57"/>
      <c r="N151" s="57"/>
    </row>
    <row r="152" spans="1:14" s="65" customFormat="1" ht="18.75" x14ac:dyDescent="0.3">
      <c r="A152" s="57"/>
      <c r="B152" s="57"/>
      <c r="C152" s="57"/>
      <c r="D152" s="57"/>
      <c r="E152" s="57"/>
      <c r="F152" s="57"/>
      <c r="G152" s="57"/>
      <c r="H152" s="64"/>
      <c r="I152" s="57"/>
      <c r="J152" s="57"/>
      <c r="K152" s="57"/>
      <c r="L152" s="57"/>
      <c r="M152" s="57"/>
      <c r="N152" s="57"/>
    </row>
    <row r="153" spans="1:14" s="65" customFormat="1" ht="18.75" x14ac:dyDescent="0.3">
      <c r="A153" s="57"/>
      <c r="B153" s="57"/>
      <c r="C153" s="57"/>
      <c r="D153" s="57"/>
      <c r="E153" s="57"/>
      <c r="F153" s="57"/>
      <c r="G153" s="57"/>
      <c r="H153" s="64"/>
      <c r="I153" s="57"/>
      <c r="J153" s="57"/>
      <c r="K153" s="57"/>
      <c r="L153" s="57"/>
      <c r="M153" s="57"/>
      <c r="N153" s="57"/>
    </row>
    <row r="154" spans="1:14" s="65" customFormat="1" ht="18.75" x14ac:dyDescent="0.3">
      <c r="A154" s="57"/>
      <c r="B154" s="57"/>
      <c r="C154" s="57"/>
      <c r="D154" s="57"/>
      <c r="E154" s="57"/>
      <c r="F154" s="57"/>
      <c r="G154" s="57"/>
      <c r="H154" s="64"/>
      <c r="I154" s="57"/>
      <c r="J154" s="57"/>
      <c r="K154" s="57"/>
      <c r="L154" s="57"/>
      <c r="M154" s="57"/>
      <c r="N154" s="57"/>
    </row>
    <row r="155" spans="1:14" s="65" customFormat="1" ht="18.75" x14ac:dyDescent="0.3">
      <c r="A155" s="57"/>
      <c r="B155" s="57"/>
      <c r="C155" s="57"/>
      <c r="D155" s="57"/>
      <c r="E155" s="57"/>
      <c r="F155" s="57"/>
      <c r="G155" s="57"/>
      <c r="H155" s="64"/>
      <c r="I155" s="57"/>
      <c r="J155" s="57"/>
      <c r="K155" s="57"/>
      <c r="L155" s="57"/>
      <c r="M155" s="57"/>
      <c r="N155" s="57"/>
    </row>
    <row r="156" spans="1:14" s="65" customFormat="1" ht="18.75" x14ac:dyDescent="0.3">
      <c r="A156" s="57"/>
      <c r="B156" s="57"/>
      <c r="C156" s="57"/>
      <c r="D156" s="57"/>
      <c r="E156" s="57"/>
      <c r="F156" s="57"/>
      <c r="G156" s="57"/>
      <c r="H156" s="64"/>
      <c r="I156" s="57"/>
      <c r="J156" s="57"/>
      <c r="K156" s="57"/>
      <c r="L156" s="57"/>
      <c r="M156" s="57"/>
      <c r="N156" s="57"/>
    </row>
    <row r="157" spans="1:14" s="65" customFormat="1" ht="18.75" x14ac:dyDescent="0.3">
      <c r="A157" s="57"/>
      <c r="B157" s="57"/>
      <c r="C157" s="57"/>
      <c r="D157" s="57"/>
      <c r="E157" s="57"/>
      <c r="F157" s="57"/>
      <c r="G157" s="57"/>
      <c r="H157" s="64"/>
      <c r="I157" s="57"/>
      <c r="J157" s="57"/>
      <c r="K157" s="57"/>
      <c r="L157" s="57"/>
      <c r="M157" s="57"/>
      <c r="N157" s="57"/>
    </row>
    <row r="158" spans="1:14" s="65" customFormat="1" ht="18.75" x14ac:dyDescent="0.3">
      <c r="A158" s="57"/>
      <c r="B158" s="57"/>
      <c r="C158" s="57"/>
      <c r="D158" s="57"/>
      <c r="E158" s="57"/>
      <c r="F158" s="57"/>
      <c r="G158" s="57"/>
      <c r="H158" s="64"/>
      <c r="I158" s="57"/>
      <c r="J158" s="57"/>
      <c r="K158" s="57"/>
      <c r="L158" s="57"/>
      <c r="M158" s="57"/>
      <c r="N158" s="57"/>
    </row>
    <row r="159" spans="1:14" s="65" customFormat="1" ht="18.75" x14ac:dyDescent="0.3">
      <c r="A159" s="57"/>
      <c r="B159" s="57"/>
      <c r="C159" s="57"/>
      <c r="D159" s="57"/>
      <c r="E159" s="57"/>
      <c r="F159" s="57"/>
      <c r="G159" s="57"/>
      <c r="H159" s="64"/>
      <c r="I159" s="57"/>
      <c r="J159" s="57"/>
      <c r="K159" s="57"/>
      <c r="L159" s="57"/>
      <c r="M159" s="57"/>
      <c r="N159" s="57"/>
    </row>
    <row r="160" spans="1:14" s="65" customFormat="1" ht="18.75" x14ac:dyDescent="0.3">
      <c r="A160" s="57"/>
      <c r="B160" s="57"/>
      <c r="C160" s="57"/>
      <c r="D160" s="57"/>
      <c r="E160" s="57"/>
      <c r="F160" s="57"/>
      <c r="G160" s="57"/>
      <c r="H160" s="64"/>
      <c r="I160" s="57"/>
      <c r="J160" s="57"/>
      <c r="K160" s="57"/>
      <c r="L160" s="57"/>
      <c r="M160" s="57"/>
      <c r="N160" s="57"/>
    </row>
    <row r="161" spans="1:14" s="65" customFormat="1" ht="18.75" x14ac:dyDescent="0.3">
      <c r="A161" s="57"/>
      <c r="B161" s="57"/>
      <c r="C161" s="57"/>
      <c r="D161" s="57"/>
      <c r="E161" s="57"/>
      <c r="F161" s="57"/>
      <c r="G161" s="57"/>
      <c r="H161" s="64"/>
      <c r="I161" s="57"/>
      <c r="J161" s="57"/>
      <c r="K161" s="57"/>
      <c r="L161" s="57"/>
      <c r="M161" s="57"/>
      <c r="N161" s="57"/>
    </row>
    <row r="162" spans="1:14" s="65" customFormat="1" ht="18.75" x14ac:dyDescent="0.3">
      <c r="A162" s="57"/>
      <c r="B162" s="57"/>
      <c r="C162" s="57"/>
      <c r="D162" s="57"/>
      <c r="E162" s="57"/>
      <c r="F162" s="57"/>
      <c r="G162" s="57"/>
      <c r="H162" s="64"/>
      <c r="I162" s="57"/>
      <c r="J162" s="57"/>
      <c r="K162" s="57"/>
      <c r="L162" s="57"/>
      <c r="M162" s="57"/>
      <c r="N162" s="57"/>
    </row>
    <row r="163" spans="1:14" s="65" customFormat="1" ht="18.75" x14ac:dyDescent="0.3">
      <c r="A163" s="57"/>
      <c r="B163" s="57"/>
      <c r="C163" s="57"/>
      <c r="D163" s="57"/>
      <c r="E163" s="57"/>
      <c r="F163" s="57"/>
      <c r="G163" s="57"/>
      <c r="H163" s="64"/>
      <c r="I163" s="57"/>
      <c r="J163" s="57"/>
      <c r="K163" s="57"/>
      <c r="L163" s="57"/>
      <c r="M163" s="57"/>
      <c r="N163" s="57"/>
    </row>
    <row r="164" spans="1:14" s="65" customFormat="1" ht="18.75" x14ac:dyDescent="0.3">
      <c r="A164" s="57"/>
      <c r="B164" s="57"/>
      <c r="C164" s="57"/>
      <c r="D164" s="57"/>
      <c r="E164" s="57"/>
      <c r="F164" s="57"/>
      <c r="G164" s="57"/>
      <c r="H164" s="64"/>
      <c r="I164" s="57"/>
      <c r="J164" s="57"/>
      <c r="K164" s="57"/>
      <c r="L164" s="57"/>
      <c r="M164" s="57"/>
      <c r="N164" s="57"/>
    </row>
    <row r="165" spans="1:14" s="65" customFormat="1" ht="18.75" x14ac:dyDescent="0.3">
      <c r="A165" s="57"/>
      <c r="B165" s="57"/>
      <c r="C165" s="57"/>
      <c r="D165" s="57"/>
      <c r="E165" s="57"/>
      <c r="F165" s="57"/>
      <c r="G165" s="57"/>
      <c r="H165" s="64"/>
      <c r="I165" s="57"/>
      <c r="J165" s="57"/>
      <c r="K165" s="57"/>
      <c r="L165" s="57"/>
      <c r="M165" s="57"/>
      <c r="N165" s="57"/>
    </row>
    <row r="166" spans="1:14" s="65" customFormat="1" ht="18.75" x14ac:dyDescent="0.3">
      <c r="A166" s="57"/>
      <c r="B166" s="57"/>
      <c r="C166" s="57"/>
      <c r="D166" s="57"/>
      <c r="E166" s="57"/>
      <c r="F166" s="57"/>
      <c r="G166" s="57"/>
      <c r="H166" s="64"/>
      <c r="I166" s="57"/>
      <c r="J166" s="57"/>
      <c r="K166" s="57"/>
      <c r="L166" s="57"/>
      <c r="M166" s="57"/>
      <c r="N166" s="57"/>
    </row>
    <row r="167" spans="1:14" s="65" customFormat="1" ht="18.75" x14ac:dyDescent="0.3">
      <c r="A167" s="57"/>
      <c r="B167" s="57"/>
      <c r="C167" s="57"/>
      <c r="D167" s="57"/>
      <c r="E167" s="57"/>
      <c r="F167" s="57"/>
      <c r="G167" s="57"/>
      <c r="H167" s="64"/>
      <c r="I167" s="57"/>
      <c r="J167" s="57"/>
      <c r="K167" s="57"/>
      <c r="L167" s="57"/>
      <c r="M167" s="57"/>
      <c r="N167" s="57"/>
    </row>
    <row r="168" spans="1:14" s="65" customFormat="1" ht="18.75" x14ac:dyDescent="0.3">
      <c r="A168" s="57"/>
      <c r="B168" s="57"/>
      <c r="C168" s="57"/>
      <c r="D168" s="57"/>
      <c r="E168" s="57"/>
      <c r="F168" s="57"/>
      <c r="G168" s="57"/>
      <c r="H168" s="64"/>
      <c r="I168" s="57"/>
      <c r="J168" s="57"/>
      <c r="K168" s="57"/>
      <c r="L168" s="57"/>
      <c r="M168" s="57"/>
      <c r="N168" s="57"/>
    </row>
    <row r="169" spans="1:14" s="65" customFormat="1" ht="18.75" x14ac:dyDescent="0.3">
      <c r="A169" s="57"/>
      <c r="B169" s="57"/>
      <c r="C169" s="57"/>
      <c r="D169" s="57"/>
      <c r="E169" s="57"/>
      <c r="F169" s="57"/>
      <c r="G169" s="57"/>
      <c r="H169" s="64"/>
      <c r="I169" s="57"/>
      <c r="J169" s="57"/>
      <c r="K169" s="57"/>
      <c r="L169" s="57"/>
      <c r="M169" s="57"/>
      <c r="N169" s="57"/>
    </row>
    <row r="170" spans="1:14" s="65" customFormat="1" ht="18.75" x14ac:dyDescent="0.3">
      <c r="A170" s="57"/>
      <c r="B170" s="57"/>
      <c r="C170" s="57"/>
      <c r="D170" s="57"/>
      <c r="E170" s="57"/>
      <c r="F170" s="57"/>
      <c r="G170" s="57"/>
      <c r="H170" s="64"/>
      <c r="I170" s="57"/>
      <c r="J170" s="57"/>
      <c r="K170" s="57"/>
      <c r="L170" s="57"/>
      <c r="M170" s="57"/>
      <c r="N170" s="57"/>
    </row>
    <row r="171" spans="1:14" s="65" customFormat="1" ht="18.75" x14ac:dyDescent="0.3">
      <c r="A171" s="57"/>
      <c r="B171" s="57"/>
      <c r="C171" s="57"/>
      <c r="D171" s="57"/>
      <c r="E171" s="57"/>
      <c r="F171" s="57"/>
      <c r="G171" s="57"/>
      <c r="H171" s="64"/>
      <c r="I171" s="57"/>
      <c r="J171" s="57"/>
      <c r="K171" s="57"/>
      <c r="L171" s="57"/>
      <c r="M171" s="57"/>
      <c r="N171" s="57"/>
    </row>
    <row r="172" spans="1:14" s="65" customFormat="1" ht="18.75" x14ac:dyDescent="0.3">
      <c r="A172" s="57"/>
      <c r="B172" s="57"/>
      <c r="C172" s="57"/>
      <c r="D172" s="57"/>
      <c r="E172" s="57"/>
      <c r="F172" s="57"/>
      <c r="G172" s="57"/>
      <c r="H172" s="64"/>
      <c r="I172" s="57"/>
      <c r="J172" s="57"/>
      <c r="K172" s="57"/>
      <c r="L172" s="57"/>
      <c r="M172" s="57"/>
      <c r="N172" s="57"/>
    </row>
    <row r="173" spans="1:14" s="65" customFormat="1" ht="18.75" x14ac:dyDescent="0.3">
      <c r="A173" s="57"/>
      <c r="B173" s="57"/>
      <c r="C173" s="57"/>
      <c r="D173" s="57"/>
      <c r="E173" s="57"/>
      <c r="F173" s="57"/>
      <c r="G173" s="57"/>
      <c r="H173" s="64"/>
      <c r="I173" s="57"/>
      <c r="J173" s="57"/>
      <c r="K173" s="57"/>
      <c r="L173" s="57"/>
      <c r="M173" s="57"/>
      <c r="N173" s="57"/>
    </row>
    <row r="174" spans="1:14" s="65" customFormat="1" ht="18.75" x14ac:dyDescent="0.3">
      <c r="A174" s="57"/>
      <c r="B174" s="57"/>
      <c r="C174" s="57"/>
      <c r="D174" s="57"/>
      <c r="E174" s="57"/>
      <c r="F174" s="57"/>
      <c r="G174" s="57"/>
      <c r="H174" s="64"/>
      <c r="I174" s="57"/>
      <c r="J174" s="57"/>
      <c r="K174" s="57"/>
      <c r="L174" s="57"/>
      <c r="M174" s="57"/>
      <c r="N174" s="57"/>
    </row>
    <row r="175" spans="1:14" s="65" customFormat="1" ht="18.75" x14ac:dyDescent="0.3">
      <c r="A175" s="57"/>
      <c r="B175" s="57"/>
      <c r="C175" s="57"/>
      <c r="D175" s="57"/>
      <c r="E175" s="57"/>
      <c r="F175" s="57"/>
      <c r="G175" s="57"/>
      <c r="H175" s="64"/>
      <c r="I175" s="57"/>
      <c r="J175" s="57"/>
      <c r="K175" s="57"/>
      <c r="L175" s="57"/>
      <c r="M175" s="57"/>
      <c r="N175" s="57"/>
    </row>
    <row r="176" spans="1:14" s="65" customFormat="1" ht="18.75" x14ac:dyDescent="0.3">
      <c r="A176" s="57"/>
      <c r="B176" s="57"/>
      <c r="C176" s="57"/>
      <c r="D176" s="57"/>
      <c r="E176" s="57"/>
      <c r="F176" s="57"/>
      <c r="G176" s="57"/>
      <c r="H176" s="64"/>
      <c r="I176" s="57"/>
      <c r="J176" s="57"/>
      <c r="K176" s="57"/>
      <c r="L176" s="57"/>
      <c r="M176" s="57"/>
      <c r="N176" s="57"/>
    </row>
    <row r="177" spans="1:14" s="65" customFormat="1" ht="18.75" x14ac:dyDescent="0.3">
      <c r="A177" s="57"/>
      <c r="B177" s="57"/>
      <c r="C177" s="57"/>
      <c r="D177" s="57"/>
      <c r="E177" s="57"/>
      <c r="F177" s="57"/>
      <c r="G177" s="57"/>
      <c r="H177" s="64"/>
      <c r="I177" s="57"/>
      <c r="J177" s="57"/>
      <c r="K177" s="57"/>
      <c r="L177" s="57"/>
      <c r="M177" s="57"/>
      <c r="N177" s="57"/>
    </row>
    <row r="178" spans="1:14" s="65" customFormat="1" ht="18.75" x14ac:dyDescent="0.3">
      <c r="A178" s="57"/>
      <c r="B178" s="57"/>
      <c r="C178" s="57"/>
      <c r="D178" s="57"/>
      <c r="E178" s="57"/>
      <c r="F178" s="57"/>
      <c r="G178" s="57"/>
      <c r="H178" s="64"/>
      <c r="I178" s="57"/>
      <c r="J178" s="57"/>
      <c r="K178" s="57"/>
      <c r="L178" s="57"/>
      <c r="M178" s="57"/>
      <c r="N178" s="57"/>
    </row>
    <row r="179" spans="1:14" s="65" customFormat="1" ht="18.75" x14ac:dyDescent="0.3">
      <c r="A179" s="57"/>
      <c r="B179" s="57"/>
      <c r="C179" s="57"/>
      <c r="D179" s="57"/>
      <c r="E179" s="57"/>
      <c r="F179" s="57"/>
      <c r="G179" s="57"/>
      <c r="H179" s="64"/>
      <c r="I179" s="57"/>
      <c r="J179" s="57"/>
      <c r="K179" s="57"/>
      <c r="L179" s="57"/>
      <c r="M179" s="57"/>
      <c r="N179" s="57"/>
    </row>
    <row r="180" spans="1:14" s="65" customFormat="1" ht="18.75" x14ac:dyDescent="0.3">
      <c r="B180" s="57"/>
      <c r="C180" s="57"/>
      <c r="H180" s="66"/>
    </row>
    <row r="181" spans="1:14" s="65" customFormat="1" ht="18.75" x14ac:dyDescent="0.3">
      <c r="B181" s="57"/>
      <c r="C181" s="57"/>
      <c r="H181" s="66"/>
    </row>
    <row r="182" spans="1:14" ht="21" x14ac:dyDescent="0.35">
      <c r="B182" s="1"/>
      <c r="C182" s="1"/>
    </row>
  </sheetData>
  <mergeCells count="179">
    <mergeCell ref="K134:N134"/>
    <mergeCell ref="K135:N135"/>
    <mergeCell ref="K132:N132"/>
    <mergeCell ref="K136:N136"/>
    <mergeCell ref="K133:N133"/>
    <mergeCell ref="I101:J101"/>
    <mergeCell ref="I97:J97"/>
    <mergeCell ref="I98:J98"/>
    <mergeCell ref="I95:J95"/>
    <mergeCell ref="M127:N127"/>
    <mergeCell ref="I100:J100"/>
    <mergeCell ref="I104:J104"/>
    <mergeCell ref="I105:J105"/>
    <mergeCell ref="I106:J106"/>
    <mergeCell ref="I118:J118"/>
    <mergeCell ref="I119:J119"/>
    <mergeCell ref="I120:J120"/>
    <mergeCell ref="A109:N109"/>
    <mergeCell ref="A110:N110"/>
    <mergeCell ref="A112:F112"/>
    <mergeCell ref="H112:M112"/>
    <mergeCell ref="B113:C113"/>
    <mergeCell ref="I113:J113"/>
    <mergeCell ref="B114:C114"/>
    <mergeCell ref="B52:C52"/>
    <mergeCell ref="B61:C61"/>
    <mergeCell ref="B63:C63"/>
    <mergeCell ref="B71:C71"/>
    <mergeCell ref="B72:C72"/>
    <mergeCell ref="B96:C96"/>
    <mergeCell ref="I77:J77"/>
    <mergeCell ref="I78:J78"/>
    <mergeCell ref="I99:J99"/>
    <mergeCell ref="A82:N82"/>
    <mergeCell ref="A83:N83"/>
    <mergeCell ref="A85:F85"/>
    <mergeCell ref="B97:C97"/>
    <mergeCell ref="B98:C98"/>
    <mergeCell ref="B99:C99"/>
    <mergeCell ref="I62:J62"/>
    <mergeCell ref="A55:N55"/>
    <mergeCell ref="A56:N56"/>
    <mergeCell ref="A58:F58"/>
    <mergeCell ref="H58:M58"/>
    <mergeCell ref="B64:C64"/>
    <mergeCell ref="I67:J67"/>
    <mergeCell ref="I68:J68"/>
    <mergeCell ref="B62:C62"/>
    <mergeCell ref="I25:J25"/>
    <mergeCell ref="I26:J26"/>
    <mergeCell ref="I40:J40"/>
    <mergeCell ref="I41:J41"/>
    <mergeCell ref="I38:J38"/>
    <mergeCell ref="I47:J47"/>
    <mergeCell ref="I48:J48"/>
    <mergeCell ref="I33:J33"/>
    <mergeCell ref="I39:J39"/>
    <mergeCell ref="I42:J42"/>
    <mergeCell ref="I43:J43"/>
    <mergeCell ref="B119:C119"/>
    <mergeCell ref="I114:J114"/>
    <mergeCell ref="I116:J116"/>
    <mergeCell ref="I117:J117"/>
    <mergeCell ref="B117:C117"/>
    <mergeCell ref="I115:J115"/>
    <mergeCell ref="B5:C5"/>
    <mergeCell ref="B22:C22"/>
    <mergeCell ref="I11:J11"/>
    <mergeCell ref="B19:C19"/>
    <mergeCell ref="B21:C21"/>
    <mergeCell ref="B13:C13"/>
    <mergeCell ref="I15:J15"/>
    <mergeCell ref="B11:C11"/>
    <mergeCell ref="B12:C12"/>
    <mergeCell ref="B9:C9"/>
    <mergeCell ref="I9:J9"/>
    <mergeCell ref="B10:C10"/>
    <mergeCell ref="D7:D13"/>
    <mergeCell ref="I10:J10"/>
    <mergeCell ref="B7:C7"/>
    <mergeCell ref="I7:J7"/>
    <mergeCell ref="I18:J18"/>
    <mergeCell ref="I19:J19"/>
    <mergeCell ref="B123:C123"/>
    <mergeCell ref="B121:C121"/>
    <mergeCell ref="B130:C130"/>
    <mergeCell ref="I127:K127"/>
    <mergeCell ref="I123:J123"/>
    <mergeCell ref="B128:C128"/>
    <mergeCell ref="I124:J124"/>
    <mergeCell ref="B124:C124"/>
    <mergeCell ref="I121:J121"/>
    <mergeCell ref="I122:J122"/>
    <mergeCell ref="B122:C122"/>
    <mergeCell ref="I125:J125"/>
    <mergeCell ref="I126:J126"/>
    <mergeCell ref="B127:D127"/>
    <mergeCell ref="F127:G127"/>
    <mergeCell ref="I89:J89"/>
    <mergeCell ref="H85:M85"/>
    <mergeCell ref="B86:C86"/>
    <mergeCell ref="I86:J86"/>
    <mergeCell ref="B87:C87"/>
    <mergeCell ref="I87:J87"/>
    <mergeCell ref="I76:J76"/>
    <mergeCell ref="I103:J103"/>
    <mergeCell ref="B118:C118"/>
    <mergeCell ref="B68:C68"/>
    <mergeCell ref="I61:J61"/>
    <mergeCell ref="B74:C74"/>
    <mergeCell ref="I69:J69"/>
    <mergeCell ref="I70:J70"/>
    <mergeCell ref="I71:J71"/>
    <mergeCell ref="I102:J102"/>
    <mergeCell ref="B116:C116"/>
    <mergeCell ref="B75:C75"/>
    <mergeCell ref="I74:J74"/>
    <mergeCell ref="I75:J75"/>
    <mergeCell ref="B69:C69"/>
    <mergeCell ref="I72:J72"/>
    <mergeCell ref="B70:C70"/>
    <mergeCell ref="I73:J73"/>
    <mergeCell ref="I96:J96"/>
    <mergeCell ref="I92:J92"/>
    <mergeCell ref="I93:J93"/>
    <mergeCell ref="B78:C78"/>
    <mergeCell ref="I90:J90"/>
    <mergeCell ref="I91:J91"/>
    <mergeCell ref="B76:C76"/>
    <mergeCell ref="I88:J88"/>
    <mergeCell ref="B77:C77"/>
    <mergeCell ref="B23:C23"/>
    <mergeCell ref="I5:J5"/>
    <mergeCell ref="B6:C6"/>
    <mergeCell ref="B59:C59"/>
    <mergeCell ref="I59:J59"/>
    <mergeCell ref="B60:C60"/>
    <mergeCell ref="I60:J60"/>
    <mergeCell ref="B67:C67"/>
    <mergeCell ref="I12:J12"/>
    <mergeCell ref="I13:J13"/>
    <mergeCell ref="I44:J44"/>
    <mergeCell ref="I63:J63"/>
    <mergeCell ref="I64:J64"/>
    <mergeCell ref="I65:J65"/>
    <mergeCell ref="I21:J21"/>
    <mergeCell ref="I36:J36"/>
    <mergeCell ref="H31:M31"/>
    <mergeCell ref="I49:J49"/>
    <mergeCell ref="I50:J50"/>
    <mergeCell ref="I51:J51"/>
    <mergeCell ref="I52:J52"/>
    <mergeCell ref="I22:J22"/>
    <mergeCell ref="I23:J23"/>
    <mergeCell ref="I24:J24"/>
    <mergeCell ref="B8:C8"/>
    <mergeCell ref="I8:J8"/>
    <mergeCell ref="I6:J6"/>
    <mergeCell ref="A1:N1"/>
    <mergeCell ref="A2:N2"/>
    <mergeCell ref="I37:J37"/>
    <mergeCell ref="B17:C17"/>
    <mergeCell ref="B18:C18"/>
    <mergeCell ref="I34:J34"/>
    <mergeCell ref="I35:J35"/>
    <mergeCell ref="B24:C24"/>
    <mergeCell ref="B16:C16"/>
    <mergeCell ref="I16:J16"/>
    <mergeCell ref="I17:J17"/>
    <mergeCell ref="A28:N28"/>
    <mergeCell ref="A29:N29"/>
    <mergeCell ref="A31:F31"/>
    <mergeCell ref="B25:C25"/>
    <mergeCell ref="B32:C32"/>
    <mergeCell ref="I32:J32"/>
    <mergeCell ref="B33:C33"/>
    <mergeCell ref="B15:C15"/>
    <mergeCell ref="A4:F4"/>
    <mergeCell ref="H4:M4"/>
  </mergeCells>
  <pageMargins left="0.70866141732283472" right="0.31496062992125984" top="0.74803149606299213" bottom="0.74803149606299213" header="0" footer="0"/>
  <pageSetup paperSize="9" orientation="landscape" r:id="rId1"/>
  <headerFooter differentOddEven="1" differentFirst="1">
    <oddFooter>&amp;C&amp;"TH SarabunPSK,ธรรมดา"&amp;16หน้าที่ ๕ ของ ๕ หน้า</oddFooter>
    <evenFooter>&amp;C&amp;"TH SarabunPSK,ธรรมดา"&amp;16&amp;K000000หน้าที่ ๒ ของ ๕ หน้า</evenFooter>
    <firstFooter>&amp;C&amp;"TH SarabunPSK,ธรรมดา"&amp;16หน้าที่ ๑ ของ ๕ หน้า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2"/>
  <sheetViews>
    <sheetView zoomScale="90" zoomScaleNormal="90" workbookViewId="0">
      <selection activeCell="H7" sqref="H7"/>
    </sheetView>
  </sheetViews>
  <sheetFormatPr defaultRowHeight="14.25" x14ac:dyDescent="0.2"/>
  <cols>
    <col min="1" max="1" width="4.75" style="273" customWidth="1"/>
    <col min="2" max="2" width="11.625" customWidth="1"/>
    <col min="3" max="3" width="10.625" customWidth="1"/>
    <col min="4" max="4" width="17.375" customWidth="1"/>
    <col min="5" max="5" width="6.375" customWidth="1"/>
    <col min="6" max="6" width="8.625" style="249" customWidth="1"/>
    <col min="7" max="7" width="6.625" style="263" customWidth="1"/>
    <col min="8" max="8" width="9.25" style="249" customWidth="1"/>
    <col min="9" max="9" width="26.625" customWidth="1"/>
    <col min="10" max="10" width="13.875" customWidth="1"/>
    <col min="11" max="11" width="14.875" customWidth="1"/>
  </cols>
  <sheetData>
    <row r="2" spans="1:11" ht="18.75" customHeight="1" x14ac:dyDescent="0.35">
      <c r="A2" s="436" t="s">
        <v>289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</row>
    <row r="3" spans="1:11" ht="18.95" customHeight="1" x14ac:dyDescent="0.35">
      <c r="A3" s="362" t="s">
        <v>115</v>
      </c>
      <c r="B3" s="362"/>
      <c r="C3" s="362"/>
      <c r="D3" s="362"/>
      <c r="E3" s="362"/>
      <c r="F3" s="362"/>
      <c r="G3" s="362"/>
      <c r="H3" s="362"/>
      <c r="I3" s="362"/>
      <c r="J3" s="362"/>
      <c r="K3" s="362"/>
    </row>
    <row r="4" spans="1:11" ht="4.5" customHeight="1" x14ac:dyDescent="0.35">
      <c r="A4" s="250"/>
      <c r="B4" s="146"/>
      <c r="C4" s="146"/>
      <c r="D4" s="146"/>
      <c r="E4" s="146"/>
      <c r="F4" s="237"/>
      <c r="G4" s="250"/>
      <c r="H4" s="237"/>
      <c r="I4" s="146"/>
      <c r="J4" s="146"/>
      <c r="K4" s="146"/>
    </row>
    <row r="5" spans="1:11" ht="18.95" customHeight="1" x14ac:dyDescent="0.35">
      <c r="A5" s="265" t="s">
        <v>0</v>
      </c>
      <c r="B5" s="420" t="s">
        <v>48</v>
      </c>
      <c r="C5" s="421"/>
      <c r="D5" s="6" t="s">
        <v>2</v>
      </c>
      <c r="E5" s="20" t="s">
        <v>76</v>
      </c>
      <c r="F5" s="238" t="s">
        <v>79</v>
      </c>
      <c r="G5" s="251" t="s">
        <v>77</v>
      </c>
      <c r="H5" s="238" t="s">
        <v>81</v>
      </c>
      <c r="I5" s="7" t="s">
        <v>78</v>
      </c>
      <c r="J5" s="20" t="s">
        <v>68</v>
      </c>
      <c r="K5" s="20" t="s">
        <v>5</v>
      </c>
    </row>
    <row r="6" spans="1:11" ht="18.95" customHeight="1" x14ac:dyDescent="0.35">
      <c r="A6" s="266"/>
      <c r="B6" s="422"/>
      <c r="C6" s="423"/>
      <c r="D6" s="5" t="s">
        <v>3</v>
      </c>
      <c r="E6" s="19"/>
      <c r="F6" s="239" t="s">
        <v>80</v>
      </c>
      <c r="G6" s="252" t="s">
        <v>82</v>
      </c>
      <c r="H6" s="239" t="s">
        <v>59</v>
      </c>
      <c r="I6" s="9"/>
      <c r="J6" s="19"/>
      <c r="K6" s="21"/>
    </row>
    <row r="7" spans="1:11" ht="18.95" customHeight="1" x14ac:dyDescent="0.3">
      <c r="A7" s="267">
        <v>1</v>
      </c>
      <c r="B7" s="430" t="s">
        <v>11</v>
      </c>
      <c r="C7" s="431"/>
      <c r="D7" s="24" t="s">
        <v>15</v>
      </c>
      <c r="E7" s="128" t="s">
        <v>95</v>
      </c>
      <c r="F7" s="240">
        <v>4500</v>
      </c>
      <c r="G7" s="253">
        <v>1</v>
      </c>
      <c r="H7" s="240">
        <f>F7*G7</f>
        <v>4500</v>
      </c>
      <c r="I7" s="144" t="s">
        <v>121</v>
      </c>
      <c r="J7" s="128" t="s">
        <v>70</v>
      </c>
      <c r="K7" s="119" t="s">
        <v>96</v>
      </c>
    </row>
    <row r="8" spans="1:11" ht="18.95" customHeight="1" x14ac:dyDescent="0.3">
      <c r="A8" s="268"/>
      <c r="B8" s="426" t="s">
        <v>184</v>
      </c>
      <c r="C8" s="427"/>
      <c r="D8" s="29" t="s">
        <v>16</v>
      </c>
      <c r="E8" s="30" t="s">
        <v>93</v>
      </c>
      <c r="F8" s="241"/>
      <c r="G8" s="254"/>
      <c r="H8" s="241"/>
      <c r="I8" s="124" t="s">
        <v>116</v>
      </c>
      <c r="J8" s="121" t="s">
        <v>73</v>
      </c>
      <c r="K8" s="120" t="s">
        <v>97</v>
      </c>
    </row>
    <row r="9" spans="1:11" ht="18.95" customHeight="1" x14ac:dyDescent="0.3">
      <c r="A9" s="268"/>
      <c r="B9" s="426" t="s">
        <v>258</v>
      </c>
      <c r="C9" s="427"/>
      <c r="D9" s="29" t="s">
        <v>13</v>
      </c>
      <c r="E9" s="121" t="s">
        <v>94</v>
      </c>
      <c r="F9" s="241"/>
      <c r="G9" s="254"/>
      <c r="H9" s="241"/>
      <c r="I9" s="124" t="s">
        <v>117</v>
      </c>
      <c r="J9" s="121"/>
      <c r="K9" s="121"/>
    </row>
    <row r="10" spans="1:11" ht="18.95" customHeight="1" x14ac:dyDescent="0.3">
      <c r="A10" s="268"/>
      <c r="B10" s="426"/>
      <c r="C10" s="427"/>
      <c r="D10" s="29" t="s">
        <v>14</v>
      </c>
      <c r="E10" s="121"/>
      <c r="F10" s="241"/>
      <c r="G10" s="254"/>
      <c r="H10" s="241"/>
      <c r="I10" s="124" t="s">
        <v>118</v>
      </c>
      <c r="J10" s="121"/>
      <c r="K10" s="121"/>
    </row>
    <row r="11" spans="1:11" ht="18.95" customHeight="1" x14ac:dyDescent="0.3">
      <c r="A11" s="299">
        <v>2</v>
      </c>
      <c r="B11" s="300" t="s">
        <v>179</v>
      </c>
      <c r="C11" s="301"/>
      <c r="D11" s="302" t="s">
        <v>190</v>
      </c>
      <c r="E11" s="303" t="s">
        <v>92</v>
      </c>
      <c r="F11" s="304">
        <v>5600</v>
      </c>
      <c r="G11" s="305">
        <v>3</v>
      </c>
      <c r="H11" s="304">
        <f>F11*G11</f>
        <v>16800</v>
      </c>
      <c r="I11" s="301" t="s">
        <v>144</v>
      </c>
      <c r="J11" s="306" t="s">
        <v>256</v>
      </c>
      <c r="K11" s="194" t="s">
        <v>290</v>
      </c>
    </row>
    <row r="12" spans="1:11" ht="18.95" customHeight="1" x14ac:dyDescent="0.3">
      <c r="A12" s="307"/>
      <c r="B12" s="442" t="s">
        <v>188</v>
      </c>
      <c r="C12" s="443"/>
      <c r="D12" s="308" t="s">
        <v>9</v>
      </c>
      <c r="E12" s="309" t="s">
        <v>93</v>
      </c>
      <c r="F12" s="310"/>
      <c r="G12" s="311"/>
      <c r="H12" s="310"/>
      <c r="I12" s="312" t="s">
        <v>145</v>
      </c>
      <c r="J12" s="313" t="s">
        <v>257</v>
      </c>
      <c r="K12" s="325" t="s">
        <v>265</v>
      </c>
    </row>
    <row r="13" spans="1:11" ht="18.95" customHeight="1" x14ac:dyDescent="0.3">
      <c r="A13" s="307"/>
      <c r="B13" s="442" t="s">
        <v>189</v>
      </c>
      <c r="C13" s="443"/>
      <c r="D13" s="308" t="s">
        <v>10</v>
      </c>
      <c r="E13" s="313" t="s">
        <v>94</v>
      </c>
      <c r="F13" s="310"/>
      <c r="G13" s="311"/>
      <c r="H13" s="310"/>
      <c r="I13" s="312" t="s">
        <v>146</v>
      </c>
      <c r="J13" s="313" t="s">
        <v>113</v>
      </c>
      <c r="K13" s="325" t="s">
        <v>291</v>
      </c>
    </row>
    <row r="14" spans="1:11" ht="18.95" customHeight="1" x14ac:dyDescent="0.3">
      <c r="A14" s="307"/>
      <c r="B14" s="440"/>
      <c r="C14" s="441"/>
      <c r="D14" s="314"/>
      <c r="E14" s="313"/>
      <c r="F14" s="310"/>
      <c r="G14" s="311"/>
      <c r="H14" s="310"/>
      <c r="I14" s="312" t="s">
        <v>147</v>
      </c>
      <c r="J14" s="313"/>
      <c r="K14" s="196"/>
    </row>
    <row r="15" spans="1:11" ht="18.95" customHeight="1" x14ac:dyDescent="0.3">
      <c r="A15" s="307"/>
      <c r="B15" s="440"/>
      <c r="C15" s="441"/>
      <c r="D15" s="314"/>
      <c r="E15" s="313"/>
      <c r="F15" s="310"/>
      <c r="G15" s="311"/>
      <c r="H15" s="310"/>
      <c r="I15" s="312" t="s">
        <v>252</v>
      </c>
      <c r="J15" s="313"/>
      <c r="K15" s="195"/>
    </row>
    <row r="16" spans="1:11" ht="18.95" customHeight="1" x14ac:dyDescent="0.3">
      <c r="A16" s="307"/>
      <c r="B16" s="440"/>
      <c r="C16" s="441"/>
      <c r="D16" s="314"/>
      <c r="E16" s="313"/>
      <c r="F16" s="310"/>
      <c r="G16" s="311"/>
      <c r="H16" s="310"/>
      <c r="I16" s="312" t="s">
        <v>253</v>
      </c>
      <c r="J16" s="313"/>
      <c r="K16" s="195"/>
    </row>
    <row r="17" spans="1:11" ht="18.95" customHeight="1" x14ac:dyDescent="0.3">
      <c r="A17" s="307"/>
      <c r="B17" s="315"/>
      <c r="C17" s="316"/>
      <c r="D17" s="314"/>
      <c r="E17" s="313"/>
      <c r="F17" s="310"/>
      <c r="G17" s="311"/>
      <c r="H17" s="310"/>
      <c r="I17" s="312" t="s">
        <v>254</v>
      </c>
      <c r="J17" s="313"/>
      <c r="K17" s="195"/>
    </row>
    <row r="18" spans="1:11" ht="18.95" customHeight="1" x14ac:dyDescent="0.3">
      <c r="A18" s="307"/>
      <c r="B18" s="315"/>
      <c r="C18" s="316"/>
      <c r="D18" s="314"/>
      <c r="E18" s="313"/>
      <c r="F18" s="310"/>
      <c r="G18" s="311"/>
      <c r="H18" s="310"/>
      <c r="I18" s="312" t="s">
        <v>255</v>
      </c>
      <c r="J18" s="313"/>
      <c r="K18" s="195"/>
    </row>
    <row r="19" spans="1:11" ht="18.95" customHeight="1" x14ac:dyDescent="0.3">
      <c r="A19" s="317"/>
      <c r="B19" s="318"/>
      <c r="C19" s="319"/>
      <c r="D19" s="320"/>
      <c r="E19" s="321"/>
      <c r="F19" s="322"/>
      <c r="G19" s="323"/>
      <c r="H19" s="322"/>
      <c r="I19" s="324"/>
      <c r="J19" s="321"/>
      <c r="K19" s="197"/>
    </row>
    <row r="20" spans="1:11" ht="18.95" customHeight="1" x14ac:dyDescent="0.3">
      <c r="A20" s="268">
        <v>3</v>
      </c>
      <c r="B20" s="426" t="s">
        <v>17</v>
      </c>
      <c r="C20" s="427"/>
      <c r="D20" s="29" t="s">
        <v>20</v>
      </c>
      <c r="E20" s="121" t="s">
        <v>95</v>
      </c>
      <c r="F20" s="241">
        <f>3424</f>
        <v>3424</v>
      </c>
      <c r="G20" s="255">
        <v>2</v>
      </c>
      <c r="H20" s="240">
        <f>F20*G20</f>
        <v>6848</v>
      </c>
      <c r="I20" s="31" t="s">
        <v>122</v>
      </c>
      <c r="J20" s="38" t="s">
        <v>71</v>
      </c>
      <c r="K20" s="120" t="s">
        <v>96</v>
      </c>
    </row>
    <row r="21" spans="1:11" ht="18.95" customHeight="1" x14ac:dyDescent="0.3">
      <c r="A21" s="268"/>
      <c r="B21" s="426" t="s">
        <v>259</v>
      </c>
      <c r="C21" s="427"/>
      <c r="D21" s="29" t="s">
        <v>284</v>
      </c>
      <c r="E21" s="30" t="s">
        <v>93</v>
      </c>
      <c r="F21" s="241"/>
      <c r="G21" s="254"/>
      <c r="H21" s="241"/>
      <c r="I21" s="31" t="s">
        <v>119</v>
      </c>
      <c r="J21" s="28" t="s">
        <v>74</v>
      </c>
      <c r="K21" s="60" t="s">
        <v>97</v>
      </c>
    </row>
    <row r="22" spans="1:11" ht="18.95" customHeight="1" x14ac:dyDescent="0.3">
      <c r="A22" s="268"/>
      <c r="B22" s="426" t="s">
        <v>18</v>
      </c>
      <c r="C22" s="427"/>
      <c r="D22" s="29" t="s">
        <v>22</v>
      </c>
      <c r="E22" s="28" t="s">
        <v>94</v>
      </c>
      <c r="F22" s="241"/>
      <c r="G22" s="254"/>
      <c r="H22" s="241"/>
      <c r="I22" s="31" t="s">
        <v>118</v>
      </c>
      <c r="J22" s="28"/>
      <c r="K22" s="28"/>
    </row>
    <row r="23" spans="1:11" ht="18.95" customHeight="1" x14ac:dyDescent="0.3">
      <c r="A23" s="268"/>
      <c r="B23" s="424"/>
      <c r="C23" s="425"/>
      <c r="D23" s="29"/>
      <c r="E23" s="28"/>
      <c r="F23" s="241"/>
      <c r="G23" s="254"/>
      <c r="H23" s="241"/>
      <c r="I23" s="31" t="s">
        <v>123</v>
      </c>
      <c r="J23" s="28"/>
      <c r="K23" s="28"/>
    </row>
    <row r="24" spans="1:11" ht="18.95" customHeight="1" x14ac:dyDescent="0.3">
      <c r="A24" s="268"/>
      <c r="B24" s="424"/>
      <c r="C24" s="425"/>
      <c r="D24" s="29"/>
      <c r="E24" s="28"/>
      <c r="F24" s="241"/>
      <c r="G24" s="254"/>
      <c r="H24" s="241"/>
      <c r="I24" s="31" t="s">
        <v>120</v>
      </c>
      <c r="J24" s="28"/>
      <c r="K24" s="28"/>
    </row>
    <row r="25" spans="1:11" ht="18.95" customHeight="1" x14ac:dyDescent="0.3">
      <c r="A25" s="268"/>
      <c r="B25" s="424"/>
      <c r="C25" s="425"/>
      <c r="D25" s="29"/>
      <c r="E25" s="28"/>
      <c r="F25" s="241"/>
      <c r="G25" s="254"/>
      <c r="H25" s="241"/>
      <c r="I25" s="31" t="s">
        <v>118</v>
      </c>
      <c r="J25" s="28"/>
      <c r="K25" s="28"/>
    </row>
    <row r="26" spans="1:11" ht="18.95" customHeight="1" x14ac:dyDescent="0.3">
      <c r="A26" s="267">
        <v>4</v>
      </c>
      <c r="B26" s="430" t="s">
        <v>23</v>
      </c>
      <c r="C26" s="431"/>
      <c r="D26" s="24" t="s">
        <v>26</v>
      </c>
      <c r="E26" s="25" t="s">
        <v>95</v>
      </c>
      <c r="F26" s="240">
        <v>3000</v>
      </c>
      <c r="G26" s="253">
        <v>1</v>
      </c>
      <c r="H26" s="240">
        <f>F26*G26</f>
        <v>3000</v>
      </c>
      <c r="I26" s="27" t="s">
        <v>124</v>
      </c>
      <c r="J26" s="42" t="s">
        <v>72</v>
      </c>
      <c r="K26" s="59" t="s">
        <v>96</v>
      </c>
    </row>
    <row r="27" spans="1:11" ht="18.95" customHeight="1" x14ac:dyDescent="0.3">
      <c r="A27" s="268"/>
      <c r="B27" s="426" t="s">
        <v>24</v>
      </c>
      <c r="C27" s="427"/>
      <c r="D27" s="29" t="s">
        <v>27</v>
      </c>
      <c r="E27" s="30" t="s">
        <v>93</v>
      </c>
      <c r="F27" s="241"/>
      <c r="G27" s="254"/>
      <c r="H27" s="241"/>
      <c r="I27" s="31" t="s">
        <v>127</v>
      </c>
      <c r="J27" s="28" t="s">
        <v>74</v>
      </c>
      <c r="K27" s="60" t="s">
        <v>97</v>
      </c>
    </row>
    <row r="28" spans="1:11" ht="18.95" customHeight="1" x14ac:dyDescent="0.3">
      <c r="A28" s="268"/>
      <c r="B28" s="426" t="s">
        <v>25</v>
      </c>
      <c r="C28" s="427"/>
      <c r="D28" s="29" t="s">
        <v>28</v>
      </c>
      <c r="E28" s="28" t="s">
        <v>94</v>
      </c>
      <c r="F28" s="241"/>
      <c r="G28" s="254"/>
      <c r="H28" s="241"/>
      <c r="I28" s="31" t="s">
        <v>126</v>
      </c>
      <c r="J28" s="28"/>
      <c r="K28" s="28"/>
    </row>
    <row r="29" spans="1:11" ht="18.95" customHeight="1" x14ac:dyDescent="0.3">
      <c r="A29" s="268"/>
      <c r="B29" s="426"/>
      <c r="C29" s="427"/>
      <c r="D29" s="29" t="s">
        <v>29</v>
      </c>
      <c r="E29" s="28"/>
      <c r="F29" s="241"/>
      <c r="G29" s="254"/>
      <c r="H29" s="241"/>
      <c r="I29" s="31"/>
      <c r="J29" s="28"/>
      <c r="K29" s="28"/>
    </row>
    <row r="30" spans="1:11" ht="18.95" customHeight="1" x14ac:dyDescent="0.3">
      <c r="A30" s="269"/>
      <c r="B30" s="432"/>
      <c r="C30" s="433"/>
      <c r="D30" s="34" t="s">
        <v>30</v>
      </c>
      <c r="E30" s="33"/>
      <c r="F30" s="242"/>
      <c r="G30" s="256"/>
      <c r="H30" s="242"/>
      <c r="I30" s="40"/>
      <c r="J30" s="33"/>
      <c r="K30" s="33"/>
    </row>
    <row r="31" spans="1:11" ht="18.95" customHeight="1" x14ac:dyDescent="0.3">
      <c r="A31" s="257"/>
      <c r="B31" s="276"/>
      <c r="C31" s="276"/>
      <c r="D31" s="198"/>
      <c r="E31" s="276"/>
      <c r="F31" s="243"/>
      <c r="G31" s="257"/>
      <c r="H31" s="243"/>
      <c r="I31" s="276"/>
      <c r="J31" s="276"/>
      <c r="K31" s="276"/>
    </row>
    <row r="32" spans="1:11" ht="18.95" customHeight="1" x14ac:dyDescent="0.35">
      <c r="A32" s="436" t="s">
        <v>289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</row>
    <row r="33" spans="1:11" ht="18.95" customHeight="1" x14ac:dyDescent="0.35">
      <c r="A33" s="362" t="s">
        <v>115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</row>
    <row r="34" spans="1:11" ht="3.75" customHeight="1" x14ac:dyDescent="0.35">
      <c r="A34" s="250"/>
      <c r="B34" s="146"/>
      <c r="C34" s="146"/>
      <c r="D34" s="146"/>
      <c r="E34" s="146"/>
      <c r="F34" s="237"/>
      <c r="G34" s="250"/>
      <c r="H34" s="237"/>
      <c r="I34" s="146"/>
      <c r="J34" s="146"/>
      <c r="K34" s="146"/>
    </row>
    <row r="35" spans="1:11" ht="18.95" customHeight="1" x14ac:dyDescent="0.35">
      <c r="A35" s="265" t="s">
        <v>0</v>
      </c>
      <c r="B35" s="420" t="s">
        <v>48</v>
      </c>
      <c r="C35" s="421"/>
      <c r="D35" s="116" t="s">
        <v>2</v>
      </c>
      <c r="E35" s="20" t="s">
        <v>76</v>
      </c>
      <c r="F35" s="238" t="s">
        <v>79</v>
      </c>
      <c r="G35" s="251" t="s">
        <v>77</v>
      </c>
      <c r="H35" s="238" t="s">
        <v>81</v>
      </c>
      <c r="I35" s="115" t="s">
        <v>78</v>
      </c>
      <c r="J35" s="20" t="s">
        <v>68</v>
      </c>
      <c r="K35" s="20" t="s">
        <v>5</v>
      </c>
    </row>
    <row r="36" spans="1:11" ht="18.95" customHeight="1" x14ac:dyDescent="0.35">
      <c r="A36" s="266"/>
      <c r="B36" s="422"/>
      <c r="C36" s="423"/>
      <c r="D36" s="22" t="s">
        <v>3</v>
      </c>
      <c r="E36" s="19"/>
      <c r="F36" s="239" t="s">
        <v>80</v>
      </c>
      <c r="G36" s="252" t="s">
        <v>82</v>
      </c>
      <c r="H36" s="239" t="s">
        <v>59</v>
      </c>
      <c r="I36" s="118"/>
      <c r="J36" s="19"/>
      <c r="K36" s="21"/>
    </row>
    <row r="37" spans="1:11" ht="18.95" customHeight="1" x14ac:dyDescent="0.3">
      <c r="A37" s="268">
        <v>5</v>
      </c>
      <c r="B37" s="439" t="s">
        <v>65</v>
      </c>
      <c r="C37" s="439"/>
      <c r="D37" s="29" t="s">
        <v>63</v>
      </c>
      <c r="E37" s="28" t="s">
        <v>95</v>
      </c>
      <c r="F37" s="241">
        <v>5690</v>
      </c>
      <c r="G37" s="255">
        <v>1</v>
      </c>
      <c r="H37" s="240">
        <f>F37*G37</f>
        <v>5690</v>
      </c>
      <c r="I37" s="31" t="s">
        <v>125</v>
      </c>
      <c r="J37" s="28" t="s">
        <v>69</v>
      </c>
      <c r="K37" s="59" t="s">
        <v>96</v>
      </c>
    </row>
    <row r="38" spans="1:11" ht="18.95" customHeight="1" x14ac:dyDescent="0.3">
      <c r="A38" s="268"/>
      <c r="B38" s="439" t="s">
        <v>66</v>
      </c>
      <c r="C38" s="439"/>
      <c r="D38" s="29" t="s">
        <v>64</v>
      </c>
      <c r="E38" s="30" t="s">
        <v>93</v>
      </c>
      <c r="F38" s="241"/>
      <c r="G38" s="254"/>
      <c r="H38" s="241"/>
      <c r="I38" s="31" t="s">
        <v>260</v>
      </c>
      <c r="J38" s="28" t="s">
        <v>73</v>
      </c>
      <c r="K38" s="60" t="s">
        <v>97</v>
      </c>
    </row>
    <row r="39" spans="1:11" ht="18.95" customHeight="1" x14ac:dyDescent="0.3">
      <c r="A39" s="268"/>
      <c r="B39" s="424"/>
      <c r="C39" s="425"/>
      <c r="D39" s="29"/>
      <c r="E39" s="121" t="s">
        <v>94</v>
      </c>
      <c r="F39" s="241"/>
      <c r="G39" s="254"/>
      <c r="H39" s="241"/>
      <c r="I39" s="124" t="s">
        <v>128</v>
      </c>
      <c r="J39" s="36"/>
      <c r="K39" s="121"/>
    </row>
    <row r="40" spans="1:11" ht="18.95" customHeight="1" x14ac:dyDescent="0.3">
      <c r="A40" s="269"/>
      <c r="B40" s="122"/>
      <c r="C40" s="123"/>
      <c r="D40" s="34"/>
      <c r="E40" s="126"/>
      <c r="F40" s="242"/>
      <c r="G40" s="258"/>
      <c r="H40" s="242"/>
      <c r="I40" s="145"/>
      <c r="J40" s="43"/>
      <c r="K40" s="126"/>
    </row>
    <row r="41" spans="1:11" ht="18.95" customHeight="1" x14ac:dyDescent="0.3">
      <c r="A41" s="267">
        <v>6</v>
      </c>
      <c r="B41" s="430" t="s">
        <v>269</v>
      </c>
      <c r="C41" s="431"/>
      <c r="D41" s="24" t="s">
        <v>27</v>
      </c>
      <c r="E41" s="25" t="s">
        <v>95</v>
      </c>
      <c r="F41" s="240">
        <v>6000</v>
      </c>
      <c r="G41" s="253">
        <v>1</v>
      </c>
      <c r="H41" s="240">
        <f>F41*G41</f>
        <v>6000</v>
      </c>
      <c r="I41" s="52" t="s">
        <v>165</v>
      </c>
      <c r="J41" s="25" t="s">
        <v>273</v>
      </c>
      <c r="K41" s="59" t="s">
        <v>96</v>
      </c>
    </row>
    <row r="42" spans="1:11" ht="18.95" customHeight="1" x14ac:dyDescent="0.3">
      <c r="A42" s="268"/>
      <c r="B42" s="426" t="s">
        <v>270</v>
      </c>
      <c r="C42" s="427"/>
      <c r="D42" s="29" t="s">
        <v>28</v>
      </c>
      <c r="E42" s="30" t="s">
        <v>93</v>
      </c>
      <c r="F42" s="241"/>
      <c r="G42" s="254"/>
      <c r="H42" s="241"/>
      <c r="I42" s="31" t="s">
        <v>164</v>
      </c>
      <c r="J42" s="28" t="s">
        <v>113</v>
      </c>
      <c r="K42" s="60" t="s">
        <v>97</v>
      </c>
    </row>
    <row r="43" spans="1:11" ht="18.95" customHeight="1" x14ac:dyDescent="0.3">
      <c r="A43" s="268"/>
      <c r="B43" s="426" t="s">
        <v>271</v>
      </c>
      <c r="C43" s="427"/>
      <c r="D43" s="29" t="s">
        <v>29</v>
      </c>
      <c r="E43" s="28" t="s">
        <v>94</v>
      </c>
      <c r="F43" s="241"/>
      <c r="G43" s="254"/>
      <c r="H43" s="241"/>
      <c r="I43" s="31" t="s">
        <v>126</v>
      </c>
      <c r="J43" s="28"/>
      <c r="K43" s="28"/>
    </row>
    <row r="44" spans="1:11" ht="18.95" customHeight="1" x14ac:dyDescent="0.3">
      <c r="A44" s="268"/>
      <c r="B44" s="426" t="s">
        <v>272</v>
      </c>
      <c r="C44" s="427"/>
      <c r="D44" s="29" t="s">
        <v>30</v>
      </c>
      <c r="E44" s="28"/>
      <c r="F44" s="241"/>
      <c r="G44" s="254"/>
      <c r="H44" s="241"/>
      <c r="I44" s="31"/>
      <c r="J44" s="28"/>
      <c r="K44" s="28"/>
    </row>
    <row r="45" spans="1:11" ht="18.95" customHeight="1" x14ac:dyDescent="0.3">
      <c r="A45" s="269"/>
      <c r="B45" s="428"/>
      <c r="C45" s="429"/>
      <c r="D45" s="203"/>
      <c r="E45" s="33"/>
      <c r="F45" s="242"/>
      <c r="G45" s="258"/>
      <c r="H45" s="242"/>
      <c r="I45" s="47"/>
      <c r="J45" s="33"/>
      <c r="K45" s="33"/>
    </row>
    <row r="46" spans="1:11" ht="18.95" customHeight="1" x14ac:dyDescent="0.3">
      <c r="A46" s="268">
        <v>7</v>
      </c>
      <c r="B46" s="426" t="s">
        <v>31</v>
      </c>
      <c r="C46" s="427"/>
      <c r="D46" s="29" t="s">
        <v>33</v>
      </c>
      <c r="E46" s="121" t="s">
        <v>95</v>
      </c>
      <c r="F46" s="241">
        <v>5900</v>
      </c>
      <c r="G46" s="255">
        <v>1</v>
      </c>
      <c r="H46" s="240">
        <f>F46*G46</f>
        <v>5900</v>
      </c>
      <c r="I46" s="31" t="s">
        <v>129</v>
      </c>
      <c r="J46" s="28" t="s">
        <v>75</v>
      </c>
      <c r="K46" s="120" t="s">
        <v>96</v>
      </c>
    </row>
    <row r="47" spans="1:11" ht="18.95" customHeight="1" x14ac:dyDescent="0.3">
      <c r="A47" s="268"/>
      <c r="B47" s="426" t="s">
        <v>32</v>
      </c>
      <c r="C47" s="427"/>
      <c r="D47" s="29" t="s">
        <v>10</v>
      </c>
      <c r="E47" s="30" t="s">
        <v>93</v>
      </c>
      <c r="F47" s="241"/>
      <c r="G47" s="254"/>
      <c r="H47" s="241"/>
      <c r="I47" s="31" t="s">
        <v>130</v>
      </c>
      <c r="J47" s="28" t="s">
        <v>73</v>
      </c>
      <c r="K47" s="60" t="s">
        <v>97</v>
      </c>
    </row>
    <row r="48" spans="1:11" ht="18.95" customHeight="1" x14ac:dyDescent="0.3">
      <c r="A48" s="269"/>
      <c r="B48" s="428"/>
      <c r="C48" s="429"/>
      <c r="D48" s="34"/>
      <c r="E48" s="33" t="s">
        <v>94</v>
      </c>
      <c r="F48" s="242"/>
      <c r="G48" s="258"/>
      <c r="H48" s="242"/>
      <c r="I48" s="35"/>
      <c r="J48" s="33"/>
      <c r="K48" s="33"/>
    </row>
    <row r="49" spans="1:11" ht="18.75" x14ac:dyDescent="0.3">
      <c r="A49" s="268">
        <v>8</v>
      </c>
      <c r="B49" s="430" t="s">
        <v>34</v>
      </c>
      <c r="C49" s="431"/>
      <c r="D49" s="29" t="s">
        <v>36</v>
      </c>
      <c r="E49" s="25" t="s">
        <v>95</v>
      </c>
      <c r="F49" s="241">
        <f>5350</f>
        <v>5350</v>
      </c>
      <c r="G49" s="253">
        <v>3</v>
      </c>
      <c r="H49" s="240">
        <f>F49*G49</f>
        <v>16050</v>
      </c>
      <c r="I49" s="31" t="s">
        <v>131</v>
      </c>
      <c r="J49" s="28" t="s">
        <v>103</v>
      </c>
      <c r="K49" s="59" t="s">
        <v>96</v>
      </c>
    </row>
    <row r="50" spans="1:11" ht="18.75" x14ac:dyDescent="0.3">
      <c r="A50" s="268"/>
      <c r="B50" s="426" t="s">
        <v>35</v>
      </c>
      <c r="C50" s="427"/>
      <c r="D50" s="29"/>
      <c r="E50" s="30" t="s">
        <v>93</v>
      </c>
      <c r="F50" s="241"/>
      <c r="G50" s="254"/>
      <c r="H50" s="241"/>
      <c r="I50" s="31" t="s">
        <v>152</v>
      </c>
      <c r="J50" s="28" t="s">
        <v>73</v>
      </c>
      <c r="K50" s="60" t="s">
        <v>97</v>
      </c>
    </row>
    <row r="51" spans="1:11" ht="18.75" x14ac:dyDescent="0.3">
      <c r="A51" s="268"/>
      <c r="B51" s="426"/>
      <c r="C51" s="427"/>
      <c r="D51" s="29"/>
      <c r="E51" s="28" t="s">
        <v>94</v>
      </c>
      <c r="F51" s="241"/>
      <c r="G51" s="254"/>
      <c r="H51" s="241"/>
      <c r="I51" s="31" t="s">
        <v>132</v>
      </c>
      <c r="J51" s="28"/>
      <c r="K51" s="28"/>
    </row>
    <row r="52" spans="1:11" ht="18.75" x14ac:dyDescent="0.3">
      <c r="A52" s="268"/>
      <c r="B52" s="48"/>
      <c r="C52" s="31"/>
      <c r="D52" s="29"/>
      <c r="E52" s="28"/>
      <c r="F52" s="241"/>
      <c r="G52" s="254"/>
      <c r="H52" s="241"/>
      <c r="I52" s="31" t="s">
        <v>133</v>
      </c>
      <c r="J52" s="28"/>
      <c r="K52" s="28"/>
    </row>
    <row r="53" spans="1:11" ht="18.75" x14ac:dyDescent="0.3">
      <c r="A53" s="268"/>
      <c r="B53" s="48"/>
      <c r="C53" s="31"/>
      <c r="D53" s="29"/>
      <c r="E53" s="28"/>
      <c r="F53" s="241"/>
      <c r="G53" s="254"/>
      <c r="H53" s="241"/>
      <c r="I53" s="31" t="s">
        <v>153</v>
      </c>
      <c r="J53" s="28"/>
      <c r="K53" s="28"/>
    </row>
    <row r="54" spans="1:11" ht="18.75" x14ac:dyDescent="0.3">
      <c r="A54" s="268"/>
      <c r="B54" s="48"/>
      <c r="C54" s="31"/>
      <c r="D54" s="29"/>
      <c r="E54" s="28"/>
      <c r="F54" s="241"/>
      <c r="G54" s="254"/>
      <c r="H54" s="241"/>
      <c r="I54" s="31" t="s">
        <v>132</v>
      </c>
      <c r="J54" s="28"/>
      <c r="K54" s="28"/>
    </row>
    <row r="55" spans="1:11" ht="18.75" x14ac:dyDescent="0.3">
      <c r="A55" s="268"/>
      <c r="B55" s="48"/>
      <c r="C55" s="31"/>
      <c r="D55" s="29"/>
      <c r="E55" s="28"/>
      <c r="F55" s="241"/>
      <c r="G55" s="254"/>
      <c r="H55" s="241"/>
      <c r="I55" s="31" t="s">
        <v>136</v>
      </c>
      <c r="J55" s="28"/>
      <c r="K55" s="28"/>
    </row>
    <row r="56" spans="1:11" ht="18.75" x14ac:dyDescent="0.3">
      <c r="A56" s="268"/>
      <c r="B56" s="48"/>
      <c r="C56" s="31"/>
      <c r="D56" s="29"/>
      <c r="E56" s="28"/>
      <c r="F56" s="241"/>
      <c r="G56" s="254"/>
      <c r="H56" s="241"/>
      <c r="I56" s="31" t="s">
        <v>134</v>
      </c>
      <c r="J56" s="28"/>
      <c r="K56" s="28"/>
    </row>
    <row r="57" spans="1:11" ht="18.75" x14ac:dyDescent="0.3">
      <c r="A57" s="268"/>
      <c r="B57" s="48"/>
      <c r="C57" s="31"/>
      <c r="D57" s="29"/>
      <c r="E57" s="28"/>
      <c r="F57" s="241"/>
      <c r="G57" s="254"/>
      <c r="H57" s="241"/>
      <c r="I57" s="31" t="s">
        <v>135</v>
      </c>
      <c r="J57" s="28"/>
      <c r="K57" s="28"/>
    </row>
    <row r="58" spans="1:11" ht="18.75" x14ac:dyDescent="0.3">
      <c r="A58" s="268"/>
      <c r="B58" s="48"/>
      <c r="C58" s="31"/>
      <c r="D58" s="29"/>
      <c r="E58" s="28"/>
      <c r="F58" s="241"/>
      <c r="G58" s="254"/>
      <c r="H58" s="241"/>
      <c r="I58" s="31" t="s">
        <v>154</v>
      </c>
      <c r="J58" s="28"/>
      <c r="K58" s="28"/>
    </row>
    <row r="59" spans="1:11" ht="18.75" x14ac:dyDescent="0.3">
      <c r="A59" s="268"/>
      <c r="B59" s="169"/>
      <c r="C59" s="170"/>
      <c r="D59" s="29"/>
      <c r="E59" s="164"/>
      <c r="F59" s="241"/>
      <c r="G59" s="259"/>
      <c r="H59" s="241"/>
      <c r="I59" s="163" t="s">
        <v>132</v>
      </c>
      <c r="J59" s="164"/>
      <c r="K59" s="164"/>
    </row>
    <row r="60" spans="1:11" ht="18.75" x14ac:dyDescent="0.3">
      <c r="A60" s="269"/>
      <c r="B60" s="178"/>
      <c r="C60" s="179"/>
      <c r="D60" s="34"/>
      <c r="E60" s="166"/>
      <c r="F60" s="242"/>
      <c r="G60" s="260"/>
      <c r="H60" s="242"/>
      <c r="I60" s="165"/>
      <c r="J60" s="166"/>
      <c r="K60" s="166"/>
    </row>
    <row r="61" spans="1:11" ht="18.75" x14ac:dyDescent="0.3">
      <c r="A61" s="257"/>
      <c r="B61" s="274"/>
      <c r="C61" s="274"/>
      <c r="D61" s="198"/>
      <c r="E61" s="276"/>
      <c r="F61" s="243"/>
      <c r="G61" s="275"/>
      <c r="H61" s="243"/>
      <c r="I61" s="274"/>
      <c r="J61" s="276"/>
      <c r="K61" s="276"/>
    </row>
    <row r="62" spans="1:11" ht="18.95" customHeight="1" x14ac:dyDescent="0.35">
      <c r="A62" s="436" t="s">
        <v>289</v>
      </c>
      <c r="B62" s="436"/>
      <c r="C62" s="436"/>
      <c r="D62" s="436"/>
      <c r="E62" s="436"/>
      <c r="F62" s="436"/>
      <c r="G62" s="436"/>
      <c r="H62" s="436"/>
      <c r="I62" s="436"/>
      <c r="J62" s="436"/>
      <c r="K62" s="436"/>
    </row>
    <row r="63" spans="1:11" ht="18.95" customHeight="1" x14ac:dyDescent="0.35">
      <c r="A63" s="362" t="s">
        <v>115</v>
      </c>
      <c r="B63" s="362"/>
      <c r="C63" s="362"/>
      <c r="D63" s="362"/>
      <c r="E63" s="362"/>
      <c r="F63" s="362"/>
      <c r="G63" s="362"/>
      <c r="H63" s="362"/>
      <c r="I63" s="362"/>
      <c r="J63" s="362"/>
      <c r="K63" s="362"/>
    </row>
    <row r="64" spans="1:11" ht="5.25" customHeight="1" x14ac:dyDescent="0.3">
      <c r="A64" s="257"/>
      <c r="B64" s="127"/>
      <c r="C64" s="127"/>
      <c r="D64" s="127"/>
      <c r="E64" s="127"/>
      <c r="F64" s="244"/>
      <c r="G64" s="257"/>
      <c r="H64" s="244"/>
      <c r="I64" s="127"/>
      <c r="J64" s="127"/>
      <c r="K64" s="127"/>
    </row>
    <row r="65" spans="1:11" ht="18.95" customHeight="1" x14ac:dyDescent="0.3">
      <c r="A65" s="267" t="s">
        <v>0</v>
      </c>
      <c r="B65" s="437" t="s">
        <v>48</v>
      </c>
      <c r="C65" s="438"/>
      <c r="D65" s="25" t="s">
        <v>2</v>
      </c>
      <c r="E65" s="44" t="s">
        <v>76</v>
      </c>
      <c r="F65" s="245" t="s">
        <v>79</v>
      </c>
      <c r="G65" s="253" t="s">
        <v>77</v>
      </c>
      <c r="H65" s="245" t="s">
        <v>81</v>
      </c>
      <c r="I65" s="45" t="s">
        <v>78</v>
      </c>
      <c r="J65" s="44" t="s">
        <v>68</v>
      </c>
      <c r="K65" s="44" t="s">
        <v>5</v>
      </c>
    </row>
    <row r="66" spans="1:11" ht="18.95" customHeight="1" x14ac:dyDescent="0.3">
      <c r="A66" s="270"/>
      <c r="B66" s="432"/>
      <c r="C66" s="433"/>
      <c r="D66" s="33" t="s">
        <v>3</v>
      </c>
      <c r="E66" s="46"/>
      <c r="F66" s="246" t="s">
        <v>80</v>
      </c>
      <c r="G66" s="256" t="s">
        <v>82</v>
      </c>
      <c r="H66" s="246" t="s">
        <v>59</v>
      </c>
      <c r="I66" s="40"/>
      <c r="J66" s="46"/>
      <c r="K66" s="58"/>
    </row>
    <row r="67" spans="1:11" ht="18.95" customHeight="1" x14ac:dyDescent="0.3">
      <c r="A67" s="267">
        <v>9</v>
      </c>
      <c r="B67" s="430" t="s">
        <v>42</v>
      </c>
      <c r="C67" s="431"/>
      <c r="D67" s="24" t="s">
        <v>27</v>
      </c>
      <c r="E67" s="25" t="s">
        <v>95</v>
      </c>
      <c r="F67" s="240">
        <f>3500</f>
        <v>3500</v>
      </c>
      <c r="G67" s="253">
        <v>2</v>
      </c>
      <c r="H67" s="240">
        <f>F67*G67</f>
        <v>7000</v>
      </c>
      <c r="I67" s="31" t="s">
        <v>122</v>
      </c>
      <c r="J67" s="25" t="s">
        <v>104</v>
      </c>
      <c r="K67" s="59" t="s">
        <v>96</v>
      </c>
    </row>
    <row r="68" spans="1:11" ht="18.95" customHeight="1" x14ac:dyDescent="0.3">
      <c r="A68" s="268"/>
      <c r="B68" s="426" t="s">
        <v>44</v>
      </c>
      <c r="C68" s="427"/>
      <c r="D68" s="29" t="s">
        <v>37</v>
      </c>
      <c r="E68" s="30" t="s">
        <v>93</v>
      </c>
      <c r="F68" s="241"/>
      <c r="G68" s="254"/>
      <c r="H68" s="241"/>
      <c r="I68" s="31" t="s">
        <v>119</v>
      </c>
      <c r="J68" s="28" t="s">
        <v>73</v>
      </c>
      <c r="K68" s="60" t="s">
        <v>97</v>
      </c>
    </row>
    <row r="69" spans="1:11" ht="18.95" customHeight="1" x14ac:dyDescent="0.3">
      <c r="A69" s="268"/>
      <c r="B69" s="434" t="s">
        <v>107</v>
      </c>
      <c r="C69" s="435"/>
      <c r="D69" s="29" t="s">
        <v>38</v>
      </c>
      <c r="E69" s="28" t="s">
        <v>94</v>
      </c>
      <c r="F69" s="241"/>
      <c r="G69" s="254"/>
      <c r="H69" s="241"/>
      <c r="I69" s="31" t="s">
        <v>118</v>
      </c>
      <c r="J69" s="28"/>
      <c r="K69" s="28"/>
    </row>
    <row r="70" spans="1:11" ht="18.95" customHeight="1" x14ac:dyDescent="0.3">
      <c r="A70" s="268"/>
      <c r="B70" s="424"/>
      <c r="C70" s="425"/>
      <c r="D70" s="29" t="s">
        <v>30</v>
      </c>
      <c r="E70" s="28"/>
      <c r="F70" s="241"/>
      <c r="G70" s="255"/>
      <c r="H70" s="241"/>
      <c r="I70" s="53" t="s">
        <v>137</v>
      </c>
      <c r="J70" s="28"/>
      <c r="K70" s="28"/>
    </row>
    <row r="71" spans="1:11" ht="18.95" customHeight="1" x14ac:dyDescent="0.3">
      <c r="A71" s="268"/>
      <c r="B71" s="39"/>
      <c r="C71" s="41"/>
      <c r="D71" s="29"/>
      <c r="E71" s="28"/>
      <c r="F71" s="241"/>
      <c r="G71" s="255"/>
      <c r="H71" s="241"/>
      <c r="I71" s="31" t="s">
        <v>155</v>
      </c>
      <c r="J71" s="28"/>
      <c r="K71" s="28"/>
    </row>
    <row r="72" spans="1:11" ht="18.95" customHeight="1" x14ac:dyDescent="0.3">
      <c r="A72" s="269"/>
      <c r="B72" s="122"/>
      <c r="C72" s="123"/>
      <c r="D72" s="34"/>
      <c r="E72" s="126"/>
      <c r="F72" s="242"/>
      <c r="G72" s="256"/>
      <c r="H72" s="242"/>
      <c r="I72" s="145" t="s">
        <v>138</v>
      </c>
      <c r="J72" s="126"/>
      <c r="K72" s="126"/>
    </row>
    <row r="73" spans="1:11" ht="18.95" customHeight="1" x14ac:dyDescent="0.3">
      <c r="A73" s="268">
        <v>10</v>
      </c>
      <c r="B73" s="430" t="s">
        <v>39</v>
      </c>
      <c r="C73" s="431"/>
      <c r="D73" s="24" t="s">
        <v>26</v>
      </c>
      <c r="E73" s="25" t="s">
        <v>95</v>
      </c>
      <c r="F73" s="241">
        <f>9000</f>
        <v>9000</v>
      </c>
      <c r="G73" s="253">
        <v>2</v>
      </c>
      <c r="H73" s="240">
        <f>F73*G73</f>
        <v>18000</v>
      </c>
      <c r="I73" s="55" t="s">
        <v>139</v>
      </c>
      <c r="J73" s="25" t="s">
        <v>106</v>
      </c>
      <c r="K73" s="59" t="s">
        <v>96</v>
      </c>
    </row>
    <row r="74" spans="1:11" ht="18.95" customHeight="1" x14ac:dyDescent="0.3">
      <c r="A74" s="268"/>
      <c r="B74" s="426" t="s">
        <v>40</v>
      </c>
      <c r="C74" s="427"/>
      <c r="D74" s="29" t="s">
        <v>27</v>
      </c>
      <c r="E74" s="30" t="s">
        <v>93</v>
      </c>
      <c r="F74" s="241"/>
      <c r="G74" s="254"/>
      <c r="H74" s="241"/>
      <c r="I74" s="56" t="s">
        <v>140</v>
      </c>
      <c r="J74" s="28" t="s">
        <v>73</v>
      </c>
      <c r="K74" s="60" t="s">
        <v>97</v>
      </c>
    </row>
    <row r="75" spans="1:11" ht="21.75" customHeight="1" x14ac:dyDescent="0.3">
      <c r="A75" s="268"/>
      <c r="B75" s="426" t="s">
        <v>41</v>
      </c>
      <c r="C75" s="427"/>
      <c r="D75" s="29" t="s">
        <v>28</v>
      </c>
      <c r="E75" s="28" t="s">
        <v>94</v>
      </c>
      <c r="F75" s="241"/>
      <c r="G75" s="254"/>
      <c r="H75" s="241"/>
      <c r="I75" s="56" t="s">
        <v>141</v>
      </c>
      <c r="J75" s="28" t="s">
        <v>105</v>
      </c>
      <c r="K75" s="28"/>
    </row>
    <row r="76" spans="1:11" ht="21.75" customHeight="1" x14ac:dyDescent="0.3">
      <c r="A76" s="268"/>
      <c r="B76" s="426" t="s">
        <v>102</v>
      </c>
      <c r="C76" s="427"/>
      <c r="D76" s="29" t="s">
        <v>29</v>
      </c>
      <c r="E76" s="28"/>
      <c r="F76" s="241"/>
      <c r="G76" s="255"/>
      <c r="H76" s="241"/>
      <c r="I76" s="56" t="s">
        <v>262</v>
      </c>
      <c r="J76" s="28" t="s">
        <v>73</v>
      </c>
      <c r="K76" s="28"/>
    </row>
    <row r="77" spans="1:11" ht="21.75" customHeight="1" x14ac:dyDescent="0.3">
      <c r="A77" s="268"/>
      <c r="B77" s="424"/>
      <c r="C77" s="425"/>
      <c r="D77" s="29" t="s">
        <v>30</v>
      </c>
      <c r="E77" s="28"/>
      <c r="F77" s="241"/>
      <c r="G77" s="255"/>
      <c r="H77" s="241"/>
      <c r="I77" s="56" t="s">
        <v>261</v>
      </c>
      <c r="J77" s="28" t="s">
        <v>263</v>
      </c>
      <c r="K77" s="28"/>
    </row>
    <row r="78" spans="1:11" ht="21.75" customHeight="1" x14ac:dyDescent="0.3">
      <c r="A78" s="268"/>
      <c r="B78" s="32"/>
      <c r="C78" s="41"/>
      <c r="D78" s="29"/>
      <c r="E78" s="28"/>
      <c r="F78" s="241"/>
      <c r="G78" s="255"/>
      <c r="H78" s="241"/>
      <c r="I78" s="56" t="s">
        <v>142</v>
      </c>
      <c r="J78" s="28"/>
      <c r="K78" s="28"/>
    </row>
    <row r="79" spans="1:11" ht="21.75" customHeight="1" x14ac:dyDescent="0.3">
      <c r="A79" s="268"/>
      <c r="B79" s="32"/>
      <c r="C79" s="41"/>
      <c r="D79" s="29"/>
      <c r="E79" s="28"/>
      <c r="F79" s="241"/>
      <c r="G79" s="255"/>
      <c r="H79" s="241"/>
      <c r="I79" s="57" t="s">
        <v>143</v>
      </c>
      <c r="J79" s="28"/>
      <c r="K79" s="28"/>
    </row>
    <row r="80" spans="1:11" ht="21.75" customHeight="1" x14ac:dyDescent="0.3">
      <c r="A80" s="268"/>
      <c r="B80" s="32"/>
      <c r="C80" s="41"/>
      <c r="D80" s="29"/>
      <c r="E80" s="28"/>
      <c r="F80" s="241"/>
      <c r="G80" s="255"/>
      <c r="H80" s="241"/>
      <c r="I80" s="31" t="s">
        <v>156</v>
      </c>
      <c r="J80" s="28"/>
      <c r="K80" s="28"/>
    </row>
    <row r="81" spans="1:11" ht="21.75" customHeight="1" x14ac:dyDescent="0.3">
      <c r="A81" s="269"/>
      <c r="B81" s="122"/>
      <c r="C81" s="123"/>
      <c r="D81" s="34"/>
      <c r="E81" s="126"/>
      <c r="F81" s="242"/>
      <c r="G81" s="256"/>
      <c r="H81" s="242"/>
      <c r="I81" s="199" t="s">
        <v>157</v>
      </c>
      <c r="J81" s="126"/>
      <c r="K81" s="126"/>
    </row>
    <row r="82" spans="1:11" ht="18.95" customHeight="1" x14ac:dyDescent="0.3">
      <c r="A82" s="268">
        <v>11</v>
      </c>
      <c r="B82" s="426" t="s">
        <v>90</v>
      </c>
      <c r="C82" s="427"/>
      <c r="D82" s="29" t="s">
        <v>33</v>
      </c>
      <c r="E82" s="121" t="s">
        <v>92</v>
      </c>
      <c r="F82" s="241">
        <v>7500</v>
      </c>
      <c r="G82" s="255">
        <v>3</v>
      </c>
      <c r="H82" s="240">
        <f>F82*G82</f>
        <v>22500</v>
      </c>
      <c r="I82" s="124" t="s">
        <v>144</v>
      </c>
      <c r="J82" s="121" t="s">
        <v>108</v>
      </c>
      <c r="K82" s="120" t="s">
        <v>96</v>
      </c>
    </row>
    <row r="83" spans="1:11" ht="18.95" customHeight="1" x14ac:dyDescent="0.3">
      <c r="A83" s="268"/>
      <c r="B83" s="426" t="s">
        <v>91</v>
      </c>
      <c r="C83" s="427"/>
      <c r="D83" s="29" t="s">
        <v>10</v>
      </c>
      <c r="E83" s="30" t="s">
        <v>93</v>
      </c>
      <c r="F83" s="241"/>
      <c r="G83" s="254"/>
      <c r="H83" s="241"/>
      <c r="I83" s="31" t="s">
        <v>145</v>
      </c>
      <c r="J83" s="28" t="s">
        <v>112</v>
      </c>
      <c r="K83" s="60" t="s">
        <v>97</v>
      </c>
    </row>
    <row r="84" spans="1:11" ht="18.95" customHeight="1" x14ac:dyDescent="0.3">
      <c r="A84" s="268"/>
      <c r="B84" s="426" t="s">
        <v>47</v>
      </c>
      <c r="C84" s="427"/>
      <c r="D84" s="29"/>
      <c r="E84" s="28" t="s">
        <v>94</v>
      </c>
      <c r="F84" s="241"/>
      <c r="G84" s="254"/>
      <c r="H84" s="241"/>
      <c r="I84" s="31" t="s">
        <v>146</v>
      </c>
      <c r="J84" s="28"/>
      <c r="K84" s="60" t="s">
        <v>98</v>
      </c>
    </row>
    <row r="85" spans="1:11" ht="18.95" customHeight="1" x14ac:dyDescent="0.3">
      <c r="A85" s="268"/>
      <c r="B85" s="48"/>
      <c r="C85" s="31"/>
      <c r="D85" s="29"/>
      <c r="E85" s="28"/>
      <c r="F85" s="241"/>
      <c r="G85" s="254"/>
      <c r="H85" s="241"/>
      <c r="I85" s="31" t="s">
        <v>147</v>
      </c>
      <c r="J85" s="28"/>
      <c r="K85" s="54" t="s">
        <v>78</v>
      </c>
    </row>
    <row r="86" spans="1:11" ht="18.95" customHeight="1" x14ac:dyDescent="0.3">
      <c r="A86" s="268"/>
      <c r="B86" s="424"/>
      <c r="C86" s="425"/>
      <c r="D86" s="29"/>
      <c r="E86" s="28"/>
      <c r="F86" s="241"/>
      <c r="G86" s="255"/>
      <c r="H86" s="241"/>
      <c r="I86" s="31" t="s">
        <v>148</v>
      </c>
      <c r="J86" s="28"/>
      <c r="K86" s="28"/>
    </row>
    <row r="87" spans="1:11" ht="18.95" customHeight="1" x14ac:dyDescent="0.3">
      <c r="A87" s="268"/>
      <c r="B87" s="32"/>
      <c r="C87" s="41"/>
      <c r="D87" s="29"/>
      <c r="E87" s="28"/>
      <c r="F87" s="241"/>
      <c r="G87" s="255"/>
      <c r="H87" s="241"/>
      <c r="I87" s="31" t="s">
        <v>159</v>
      </c>
      <c r="J87" s="28"/>
      <c r="K87" s="28"/>
    </row>
    <row r="88" spans="1:11" ht="18.95" customHeight="1" x14ac:dyDescent="0.3">
      <c r="A88" s="268"/>
      <c r="B88" s="32"/>
      <c r="C88" s="41"/>
      <c r="D88" s="29"/>
      <c r="E88" s="28"/>
      <c r="F88" s="241"/>
      <c r="G88" s="255"/>
      <c r="H88" s="241"/>
      <c r="I88" s="31" t="s">
        <v>147</v>
      </c>
      <c r="J88" s="28"/>
      <c r="K88" s="28"/>
    </row>
    <row r="89" spans="1:11" ht="18.95" customHeight="1" x14ac:dyDescent="0.3">
      <c r="A89" s="269"/>
      <c r="B89" s="167"/>
      <c r="C89" s="168"/>
      <c r="D89" s="34"/>
      <c r="E89" s="166"/>
      <c r="F89" s="242"/>
      <c r="G89" s="256"/>
      <c r="H89" s="242"/>
      <c r="I89" s="179" t="s">
        <v>148</v>
      </c>
      <c r="J89" s="166"/>
      <c r="K89" s="166"/>
    </row>
    <row r="90" spans="1:11" ht="18.95" customHeight="1" x14ac:dyDescent="0.35">
      <c r="A90" s="436" t="s">
        <v>289</v>
      </c>
      <c r="B90" s="436"/>
      <c r="C90" s="436"/>
      <c r="D90" s="436"/>
      <c r="E90" s="436"/>
      <c r="F90" s="436"/>
      <c r="G90" s="436"/>
      <c r="H90" s="436"/>
      <c r="I90" s="436"/>
      <c r="J90" s="436"/>
      <c r="K90" s="436"/>
    </row>
    <row r="91" spans="1:11" ht="18.95" customHeight="1" x14ac:dyDescent="0.35">
      <c r="A91" s="362" t="s">
        <v>115</v>
      </c>
      <c r="B91" s="362"/>
      <c r="C91" s="362"/>
      <c r="D91" s="362"/>
      <c r="E91" s="362"/>
      <c r="F91" s="362"/>
      <c r="G91" s="362"/>
      <c r="H91" s="362"/>
      <c r="I91" s="362"/>
      <c r="J91" s="362"/>
      <c r="K91" s="362"/>
    </row>
    <row r="92" spans="1:11" ht="18.95" customHeight="1" x14ac:dyDescent="0.3">
      <c r="A92" s="267" t="s">
        <v>0</v>
      </c>
      <c r="B92" s="437" t="s">
        <v>48</v>
      </c>
      <c r="C92" s="438"/>
      <c r="D92" s="128" t="s">
        <v>2</v>
      </c>
      <c r="E92" s="44" t="s">
        <v>76</v>
      </c>
      <c r="F92" s="245" t="s">
        <v>79</v>
      </c>
      <c r="G92" s="253" t="s">
        <v>77</v>
      </c>
      <c r="H92" s="245" t="s">
        <v>81</v>
      </c>
      <c r="I92" s="125" t="s">
        <v>78</v>
      </c>
      <c r="J92" s="44" t="s">
        <v>68</v>
      </c>
      <c r="K92" s="44" t="s">
        <v>5</v>
      </c>
    </row>
    <row r="93" spans="1:11" ht="18.95" customHeight="1" x14ac:dyDescent="0.3">
      <c r="A93" s="270"/>
      <c r="B93" s="432"/>
      <c r="C93" s="433"/>
      <c r="D93" s="126" t="s">
        <v>3</v>
      </c>
      <c r="E93" s="46"/>
      <c r="F93" s="246" t="s">
        <v>80</v>
      </c>
      <c r="G93" s="256" t="s">
        <v>82</v>
      </c>
      <c r="H93" s="246" t="s">
        <v>59</v>
      </c>
      <c r="I93" s="123"/>
      <c r="J93" s="46"/>
      <c r="K93" s="58"/>
    </row>
    <row r="94" spans="1:11" ht="18.95" customHeight="1" x14ac:dyDescent="0.3">
      <c r="A94" s="267">
        <v>12</v>
      </c>
      <c r="B94" s="430" t="s">
        <v>84</v>
      </c>
      <c r="C94" s="431"/>
      <c r="D94" s="24" t="s">
        <v>27</v>
      </c>
      <c r="E94" s="25" t="s">
        <v>95</v>
      </c>
      <c r="F94" s="240">
        <v>4500</v>
      </c>
      <c r="G94" s="253">
        <v>1</v>
      </c>
      <c r="H94" s="240">
        <f>F94*G94</f>
        <v>4500</v>
      </c>
      <c r="I94" s="27" t="s">
        <v>149</v>
      </c>
      <c r="J94" s="25" t="s">
        <v>109</v>
      </c>
      <c r="K94" s="59" t="s">
        <v>96</v>
      </c>
    </row>
    <row r="95" spans="1:11" ht="18.95" customHeight="1" x14ac:dyDescent="0.3">
      <c r="A95" s="268"/>
      <c r="B95" s="426" t="s">
        <v>85</v>
      </c>
      <c r="C95" s="427"/>
      <c r="D95" s="29" t="s">
        <v>37</v>
      </c>
      <c r="E95" s="30" t="s">
        <v>93</v>
      </c>
      <c r="F95" s="241"/>
      <c r="G95" s="254"/>
      <c r="H95" s="241"/>
      <c r="I95" s="31" t="s">
        <v>150</v>
      </c>
      <c r="J95" s="28" t="s">
        <v>73</v>
      </c>
      <c r="K95" s="60" t="s">
        <v>97</v>
      </c>
    </row>
    <row r="96" spans="1:11" ht="18.95" customHeight="1" x14ac:dyDescent="0.3">
      <c r="A96" s="268"/>
      <c r="B96" s="426" t="s">
        <v>86</v>
      </c>
      <c r="C96" s="427"/>
      <c r="D96" s="29" t="s">
        <v>38</v>
      </c>
      <c r="E96" s="28" t="s">
        <v>94</v>
      </c>
      <c r="F96" s="241"/>
      <c r="G96" s="254"/>
      <c r="H96" s="241"/>
      <c r="I96" s="31" t="s">
        <v>151</v>
      </c>
      <c r="J96" s="28"/>
      <c r="K96" s="28"/>
    </row>
    <row r="97" spans="1:11" ht="18.95" customHeight="1" x14ac:dyDescent="0.3">
      <c r="A97" s="268"/>
      <c r="B97" s="426" t="s">
        <v>83</v>
      </c>
      <c r="C97" s="427"/>
      <c r="D97" s="29" t="s">
        <v>30</v>
      </c>
      <c r="E97" s="28"/>
      <c r="F97" s="241"/>
      <c r="G97" s="255"/>
      <c r="H97" s="241"/>
      <c r="I97" s="31" t="s">
        <v>158</v>
      </c>
      <c r="J97" s="28"/>
      <c r="K97" s="28"/>
    </row>
    <row r="98" spans="1:11" ht="18.95" customHeight="1" x14ac:dyDescent="0.3">
      <c r="A98" s="269"/>
      <c r="B98" s="428" t="s">
        <v>67</v>
      </c>
      <c r="C98" s="429"/>
      <c r="D98" s="34"/>
      <c r="E98" s="202"/>
      <c r="F98" s="242"/>
      <c r="G98" s="258"/>
      <c r="H98" s="242"/>
      <c r="I98" s="200" t="s">
        <v>126</v>
      </c>
      <c r="J98" s="202"/>
      <c r="K98" s="202"/>
    </row>
    <row r="99" spans="1:11" ht="18.95" customHeight="1" x14ac:dyDescent="0.3">
      <c r="A99" s="268">
        <v>13</v>
      </c>
      <c r="B99" s="426" t="s">
        <v>288</v>
      </c>
      <c r="C99" s="427"/>
      <c r="D99" s="29" t="s">
        <v>33</v>
      </c>
      <c r="E99" s="28" t="s">
        <v>92</v>
      </c>
      <c r="F99" s="241">
        <v>6500</v>
      </c>
      <c r="G99" s="255">
        <v>3</v>
      </c>
      <c r="H99" s="241">
        <f>F99*G99</f>
        <v>19500</v>
      </c>
      <c r="I99" s="31" t="s">
        <v>160</v>
      </c>
      <c r="J99" s="28" t="s">
        <v>110</v>
      </c>
      <c r="K99" s="201" t="s">
        <v>96</v>
      </c>
    </row>
    <row r="100" spans="1:11" ht="18.95" customHeight="1" x14ac:dyDescent="0.3">
      <c r="A100" s="268"/>
      <c r="B100" s="426" t="s">
        <v>50</v>
      </c>
      <c r="C100" s="427"/>
      <c r="D100" s="29" t="s">
        <v>10</v>
      </c>
      <c r="E100" s="30" t="s">
        <v>93</v>
      </c>
      <c r="F100" s="241"/>
      <c r="G100" s="254"/>
      <c r="H100" s="241"/>
      <c r="I100" s="31" t="s">
        <v>152</v>
      </c>
      <c r="J100" s="28" t="s">
        <v>113</v>
      </c>
      <c r="K100" s="60" t="s">
        <v>97</v>
      </c>
    </row>
    <row r="101" spans="1:11" ht="21.75" customHeight="1" x14ac:dyDescent="0.3">
      <c r="A101" s="268"/>
      <c r="B101" s="426" t="s">
        <v>51</v>
      </c>
      <c r="C101" s="427"/>
      <c r="D101" s="29"/>
      <c r="E101" s="28" t="s">
        <v>94</v>
      </c>
      <c r="F101" s="241"/>
      <c r="G101" s="254"/>
      <c r="H101" s="241"/>
      <c r="I101" s="54" t="s">
        <v>132</v>
      </c>
      <c r="J101" s="28"/>
      <c r="K101" s="60" t="s">
        <v>98</v>
      </c>
    </row>
    <row r="102" spans="1:11" ht="21.75" customHeight="1" x14ac:dyDescent="0.3">
      <c r="A102" s="268"/>
      <c r="B102" s="48"/>
      <c r="C102" s="31"/>
      <c r="D102" s="29"/>
      <c r="E102" s="28"/>
      <c r="F102" s="241"/>
      <c r="G102" s="254"/>
      <c r="H102" s="241"/>
      <c r="I102" s="31" t="s">
        <v>161</v>
      </c>
      <c r="J102" s="28"/>
      <c r="K102" s="54" t="s">
        <v>78</v>
      </c>
    </row>
    <row r="103" spans="1:11" ht="21.75" customHeight="1" x14ac:dyDescent="0.3">
      <c r="A103" s="268"/>
      <c r="B103" s="48"/>
      <c r="C103" s="31"/>
      <c r="D103" s="29"/>
      <c r="E103" s="28"/>
      <c r="F103" s="241"/>
      <c r="G103" s="254"/>
      <c r="H103" s="241"/>
      <c r="I103" s="31" t="s">
        <v>264</v>
      </c>
      <c r="J103" s="28"/>
      <c r="K103" s="28"/>
    </row>
    <row r="104" spans="1:11" ht="21.75" customHeight="1" x14ac:dyDescent="0.3">
      <c r="A104" s="268"/>
      <c r="B104" s="48"/>
      <c r="C104" s="31"/>
      <c r="D104" s="29"/>
      <c r="E104" s="28"/>
      <c r="F104" s="241"/>
      <c r="G104" s="254"/>
      <c r="H104" s="241"/>
      <c r="I104" s="31" t="s">
        <v>162</v>
      </c>
      <c r="J104" s="28"/>
      <c r="K104" s="28"/>
    </row>
    <row r="105" spans="1:11" ht="21.75" customHeight="1" x14ac:dyDescent="0.3">
      <c r="A105" s="268"/>
      <c r="B105" s="48"/>
      <c r="C105" s="31"/>
      <c r="D105" s="29"/>
      <c r="E105" s="28"/>
      <c r="F105" s="241"/>
      <c r="G105" s="254"/>
      <c r="H105" s="241"/>
      <c r="I105" s="31" t="s">
        <v>163</v>
      </c>
      <c r="J105" s="28"/>
      <c r="K105" s="28"/>
    </row>
    <row r="106" spans="1:11" ht="18.95" customHeight="1" x14ac:dyDescent="0.3">
      <c r="A106" s="269"/>
      <c r="B106" s="432"/>
      <c r="C106" s="433"/>
      <c r="D106" s="49"/>
      <c r="E106" s="202"/>
      <c r="F106" s="242"/>
      <c r="G106" s="256"/>
      <c r="H106" s="242"/>
      <c r="I106" s="200" t="s">
        <v>118</v>
      </c>
      <c r="J106" s="202"/>
      <c r="K106" s="202"/>
    </row>
    <row r="107" spans="1:11" ht="18.95" customHeight="1" x14ac:dyDescent="0.3">
      <c r="A107" s="268">
        <v>14</v>
      </c>
      <c r="B107" s="426" t="s">
        <v>87</v>
      </c>
      <c r="C107" s="427"/>
      <c r="D107" s="29" t="s">
        <v>27</v>
      </c>
      <c r="E107" s="28" t="s">
        <v>95</v>
      </c>
      <c r="F107" s="241">
        <v>4500</v>
      </c>
      <c r="G107" s="255">
        <v>2</v>
      </c>
      <c r="H107" s="241">
        <f>F107*G107</f>
        <v>9000</v>
      </c>
      <c r="I107" s="53" t="s">
        <v>169</v>
      </c>
      <c r="J107" s="28" t="s">
        <v>111</v>
      </c>
      <c r="K107" s="171" t="s">
        <v>96</v>
      </c>
    </row>
    <row r="108" spans="1:11" ht="18.95" customHeight="1" x14ac:dyDescent="0.3">
      <c r="A108" s="268"/>
      <c r="B108" s="426" t="s">
        <v>88</v>
      </c>
      <c r="C108" s="427"/>
      <c r="D108" s="29" t="s">
        <v>37</v>
      </c>
      <c r="E108" s="30" t="s">
        <v>93</v>
      </c>
      <c r="F108" s="241"/>
      <c r="G108" s="254"/>
      <c r="H108" s="241"/>
      <c r="I108" s="31" t="s">
        <v>127</v>
      </c>
      <c r="J108" s="28" t="s">
        <v>73</v>
      </c>
      <c r="K108" s="60" t="s">
        <v>97</v>
      </c>
    </row>
    <row r="109" spans="1:11" ht="18.95" customHeight="1" x14ac:dyDescent="0.3">
      <c r="A109" s="268"/>
      <c r="B109" s="426" t="s">
        <v>89</v>
      </c>
      <c r="C109" s="427"/>
      <c r="D109" s="29" t="s">
        <v>38</v>
      </c>
      <c r="E109" s="28" t="s">
        <v>94</v>
      </c>
      <c r="F109" s="241"/>
      <c r="G109" s="254"/>
      <c r="H109" s="241"/>
      <c r="I109" s="31" t="s">
        <v>126</v>
      </c>
      <c r="J109" s="28"/>
      <c r="K109" s="28"/>
    </row>
    <row r="110" spans="1:11" ht="18.95" customHeight="1" x14ac:dyDescent="0.3">
      <c r="A110" s="268"/>
      <c r="B110" s="424"/>
      <c r="C110" s="425"/>
      <c r="D110" s="29" t="s">
        <v>30</v>
      </c>
      <c r="E110" s="28"/>
      <c r="F110" s="241"/>
      <c r="G110" s="255"/>
      <c r="H110" s="241"/>
      <c r="I110" s="53" t="s">
        <v>168</v>
      </c>
      <c r="J110" s="28"/>
      <c r="K110" s="28"/>
    </row>
    <row r="111" spans="1:11" ht="18.95" customHeight="1" x14ac:dyDescent="0.3">
      <c r="A111" s="268"/>
      <c r="B111" s="32"/>
      <c r="C111" s="41"/>
      <c r="D111" s="29"/>
      <c r="E111" s="28"/>
      <c r="F111" s="241"/>
      <c r="G111" s="255"/>
      <c r="H111" s="241"/>
      <c r="I111" s="31" t="s">
        <v>166</v>
      </c>
      <c r="J111" s="28"/>
      <c r="K111" s="28"/>
    </row>
    <row r="112" spans="1:11" ht="18.95" customHeight="1" x14ac:dyDescent="0.3">
      <c r="A112" s="268"/>
      <c r="B112" s="32"/>
      <c r="C112" s="41"/>
      <c r="D112" s="29"/>
      <c r="E112" s="28"/>
      <c r="F112" s="241"/>
      <c r="G112" s="255"/>
      <c r="H112" s="241"/>
      <c r="I112" s="31" t="s">
        <v>167</v>
      </c>
      <c r="J112" s="28"/>
      <c r="K112" s="28"/>
    </row>
    <row r="113" spans="1:11" ht="18.95" customHeight="1" x14ac:dyDescent="0.3">
      <c r="A113" s="271"/>
      <c r="B113" s="444" t="s">
        <v>60</v>
      </c>
      <c r="C113" s="445"/>
      <c r="D113" s="445"/>
      <c r="E113" s="445"/>
      <c r="F113" s="445"/>
      <c r="G113" s="446"/>
      <c r="H113" s="326">
        <f>H7+H20+H26+H37+H46+H49+H67+H73+H82+H94+H99+H41+H107</f>
        <v>128488</v>
      </c>
      <c r="I113" s="50"/>
      <c r="J113" s="50"/>
      <c r="K113" s="50"/>
    </row>
    <row r="114" spans="1:11" ht="18" customHeight="1" x14ac:dyDescent="0.3">
      <c r="A114" s="261"/>
      <c r="B114" s="57"/>
      <c r="C114" s="57"/>
      <c r="D114" s="57"/>
      <c r="E114" s="57"/>
      <c r="F114" s="247"/>
      <c r="G114" s="261"/>
      <c r="H114" s="264"/>
      <c r="I114" s="414" t="s">
        <v>274</v>
      </c>
      <c r="J114" s="414"/>
      <c r="K114" s="414"/>
    </row>
    <row r="115" spans="1:11" ht="15" customHeight="1" x14ac:dyDescent="0.3">
      <c r="A115" s="261"/>
      <c r="B115" s="57"/>
      <c r="C115" s="57"/>
      <c r="D115" s="57"/>
      <c r="E115" s="57"/>
      <c r="F115" s="247"/>
      <c r="G115" s="261"/>
      <c r="H115" s="264"/>
      <c r="I115" s="416" t="s">
        <v>278</v>
      </c>
      <c r="J115" s="416"/>
      <c r="K115" s="416"/>
    </row>
    <row r="116" spans="1:11" ht="21" x14ac:dyDescent="0.3">
      <c r="A116" s="261"/>
      <c r="B116" s="57"/>
      <c r="C116" s="57"/>
      <c r="D116" s="57"/>
      <c r="E116" s="57"/>
      <c r="F116" s="247"/>
      <c r="G116" s="261"/>
      <c r="H116" s="264"/>
      <c r="I116" s="414" t="s">
        <v>275</v>
      </c>
      <c r="J116" s="414"/>
      <c r="K116" s="414"/>
    </row>
    <row r="117" spans="1:11" ht="21" x14ac:dyDescent="0.3">
      <c r="A117" s="261"/>
      <c r="B117" s="57"/>
      <c r="C117" s="57"/>
      <c r="D117" s="57"/>
      <c r="E117" s="57"/>
      <c r="F117" s="247"/>
      <c r="G117" s="261"/>
      <c r="H117" s="264"/>
      <c r="I117" s="414" t="s">
        <v>276</v>
      </c>
      <c r="J117" s="414"/>
      <c r="K117" s="414"/>
    </row>
    <row r="118" spans="1:11" ht="21" x14ac:dyDescent="0.35">
      <c r="A118" s="261"/>
      <c r="B118" s="57"/>
      <c r="C118" s="57"/>
      <c r="D118" s="57"/>
      <c r="E118" s="57"/>
      <c r="F118" s="247"/>
      <c r="G118" s="261"/>
      <c r="H118" s="264"/>
      <c r="I118" s="415" t="s">
        <v>277</v>
      </c>
      <c r="J118" s="415"/>
      <c r="K118" s="415"/>
    </row>
    <row r="119" spans="1:11" ht="21" x14ac:dyDescent="0.35">
      <c r="A119" s="272"/>
      <c r="B119" s="1"/>
      <c r="C119" s="1"/>
      <c r="D119" s="1"/>
      <c r="E119" s="1"/>
      <c r="F119" s="248"/>
      <c r="G119" s="262"/>
      <c r="H119" s="248"/>
      <c r="I119" s="1"/>
      <c r="J119" s="1"/>
      <c r="K119" s="1"/>
    </row>
    <row r="120" spans="1:11" ht="21" x14ac:dyDescent="0.35">
      <c r="A120" s="272"/>
      <c r="B120" s="1"/>
      <c r="C120" s="1"/>
      <c r="D120" s="1"/>
      <c r="E120" s="1"/>
      <c r="F120" s="248"/>
      <c r="G120" s="262"/>
      <c r="H120" s="248"/>
      <c r="I120" s="1"/>
      <c r="J120" s="1"/>
      <c r="K120" s="1"/>
    </row>
    <row r="121" spans="1:11" ht="21" x14ac:dyDescent="0.35">
      <c r="A121" s="272"/>
      <c r="B121" s="1"/>
      <c r="C121" s="1"/>
      <c r="D121" s="1"/>
      <c r="E121" s="1"/>
      <c r="F121" s="248"/>
      <c r="G121" s="262"/>
      <c r="H121" s="248"/>
      <c r="I121" s="1"/>
      <c r="J121" s="1"/>
      <c r="K121" s="1"/>
    </row>
    <row r="122" spans="1:11" ht="21" x14ac:dyDescent="0.35">
      <c r="A122" s="272"/>
      <c r="B122" s="1"/>
      <c r="C122" s="1"/>
      <c r="D122" s="1"/>
      <c r="E122" s="1"/>
      <c r="F122" s="248"/>
      <c r="G122" s="262"/>
      <c r="H122" s="248"/>
      <c r="I122" s="1"/>
      <c r="J122" s="1"/>
      <c r="K122" s="1"/>
    </row>
    <row r="123" spans="1:11" ht="21" x14ac:dyDescent="0.35">
      <c r="A123" s="272"/>
      <c r="B123" s="1"/>
      <c r="C123" s="1"/>
      <c r="D123" s="1"/>
      <c r="E123" s="1"/>
      <c r="F123" s="248"/>
      <c r="G123" s="262"/>
      <c r="H123" s="248"/>
      <c r="I123" s="1"/>
      <c r="J123" s="1"/>
      <c r="K123" s="1"/>
    </row>
    <row r="124" spans="1:11" ht="21" x14ac:dyDescent="0.35">
      <c r="A124" s="272"/>
      <c r="B124" s="1"/>
      <c r="C124" s="1"/>
      <c r="D124" s="1"/>
      <c r="E124" s="1"/>
      <c r="F124" s="248"/>
      <c r="G124" s="262"/>
      <c r="H124" s="248"/>
      <c r="I124" s="1"/>
      <c r="J124" s="1"/>
      <c r="K124" s="1"/>
    </row>
    <row r="125" spans="1:11" ht="21" x14ac:dyDescent="0.35">
      <c r="A125" s="272"/>
      <c r="B125" s="1"/>
      <c r="C125" s="1"/>
      <c r="D125" s="1"/>
      <c r="E125" s="1"/>
      <c r="F125" s="248"/>
      <c r="G125" s="262"/>
      <c r="H125" s="248"/>
      <c r="I125" s="1"/>
      <c r="J125" s="1"/>
      <c r="K125" s="1"/>
    </row>
    <row r="126" spans="1:11" ht="21" x14ac:dyDescent="0.35">
      <c r="A126" s="272"/>
      <c r="B126" s="1"/>
      <c r="C126" s="1"/>
      <c r="D126" s="1"/>
      <c r="E126" s="1"/>
      <c r="F126" s="248"/>
      <c r="G126" s="262"/>
      <c r="H126" s="248"/>
      <c r="I126" s="1"/>
      <c r="J126" s="1"/>
      <c r="K126" s="1"/>
    </row>
    <row r="127" spans="1:11" ht="21" x14ac:dyDescent="0.35">
      <c r="A127" s="272"/>
      <c r="B127" s="1"/>
      <c r="C127" s="1"/>
      <c r="D127" s="1"/>
      <c r="E127" s="1"/>
      <c r="F127" s="248"/>
      <c r="G127" s="262"/>
      <c r="H127" s="248"/>
      <c r="I127" s="1"/>
      <c r="J127" s="1"/>
      <c r="K127" s="1"/>
    </row>
    <row r="128" spans="1:11" ht="21" x14ac:dyDescent="0.35">
      <c r="A128" s="272"/>
      <c r="B128" s="1"/>
      <c r="C128" s="1"/>
      <c r="D128" s="1"/>
      <c r="E128" s="1"/>
      <c r="F128" s="248"/>
      <c r="G128" s="262"/>
      <c r="H128" s="248"/>
      <c r="I128" s="1"/>
      <c r="J128" s="1"/>
      <c r="K128" s="1"/>
    </row>
    <row r="129" spans="1:11" ht="21" x14ac:dyDescent="0.35">
      <c r="A129" s="272"/>
      <c r="B129" s="1"/>
      <c r="C129" s="1"/>
      <c r="D129" s="1"/>
      <c r="E129" s="1"/>
      <c r="F129" s="248"/>
      <c r="G129" s="262"/>
      <c r="H129" s="248"/>
      <c r="I129" s="1"/>
      <c r="J129" s="1"/>
      <c r="K129" s="1"/>
    </row>
    <row r="130" spans="1:11" ht="21" x14ac:dyDescent="0.35">
      <c r="A130" s="272"/>
      <c r="B130" s="1"/>
      <c r="C130" s="1"/>
      <c r="D130" s="1"/>
      <c r="E130" s="1"/>
      <c r="F130" s="248"/>
      <c r="G130" s="262"/>
      <c r="H130" s="248"/>
      <c r="I130" s="1"/>
      <c r="J130" s="1"/>
      <c r="K130" s="1"/>
    </row>
    <row r="131" spans="1:11" ht="21" x14ac:dyDescent="0.35">
      <c r="A131" s="272"/>
      <c r="B131" s="1"/>
      <c r="C131" s="1"/>
      <c r="D131" s="1"/>
      <c r="E131" s="1"/>
      <c r="F131" s="248"/>
      <c r="G131" s="262"/>
      <c r="H131" s="248"/>
      <c r="I131" s="1"/>
      <c r="J131" s="1"/>
      <c r="K131" s="1"/>
    </row>
    <row r="132" spans="1:11" ht="21" x14ac:dyDescent="0.35">
      <c r="A132" s="272"/>
      <c r="B132" s="1"/>
      <c r="C132" s="1"/>
      <c r="D132" s="1"/>
      <c r="E132" s="1"/>
      <c r="F132" s="248"/>
      <c r="G132" s="262"/>
      <c r="H132" s="248"/>
      <c r="I132" s="1"/>
      <c r="J132" s="1"/>
      <c r="K132" s="1"/>
    </row>
    <row r="133" spans="1:11" ht="21" x14ac:dyDescent="0.35">
      <c r="A133" s="272"/>
      <c r="B133" s="1"/>
      <c r="C133" s="1"/>
      <c r="D133" s="1"/>
      <c r="E133" s="1"/>
      <c r="F133" s="248"/>
      <c r="G133" s="262"/>
      <c r="H133" s="248"/>
      <c r="I133" s="1"/>
      <c r="J133" s="1"/>
      <c r="K133" s="1"/>
    </row>
    <row r="134" spans="1:11" ht="21" x14ac:dyDescent="0.35">
      <c r="A134" s="272"/>
      <c r="B134" s="1"/>
      <c r="C134" s="1"/>
      <c r="D134" s="1"/>
      <c r="E134" s="1"/>
      <c r="F134" s="248"/>
      <c r="G134" s="262"/>
      <c r="H134" s="248"/>
      <c r="I134" s="1"/>
      <c r="J134" s="1"/>
      <c r="K134" s="1"/>
    </row>
    <row r="135" spans="1:11" ht="21" x14ac:dyDescent="0.35">
      <c r="A135" s="272"/>
      <c r="B135" s="1"/>
      <c r="C135" s="1"/>
      <c r="D135" s="1"/>
      <c r="E135" s="1"/>
      <c r="F135" s="248"/>
      <c r="G135" s="262"/>
      <c r="H135" s="248"/>
      <c r="I135" s="1"/>
      <c r="J135" s="1"/>
      <c r="K135" s="1"/>
    </row>
    <row r="136" spans="1:11" ht="21" x14ac:dyDescent="0.35">
      <c r="A136" s="272"/>
      <c r="B136" s="1"/>
      <c r="C136" s="1"/>
      <c r="D136" s="1"/>
      <c r="E136" s="1"/>
      <c r="F136" s="248"/>
      <c r="G136" s="262"/>
      <c r="H136" s="248"/>
      <c r="I136" s="1"/>
      <c r="J136" s="1"/>
      <c r="K136" s="1"/>
    </row>
    <row r="137" spans="1:11" ht="21" x14ac:dyDescent="0.35">
      <c r="A137" s="272"/>
      <c r="B137" s="1"/>
      <c r="C137" s="1"/>
      <c r="D137" s="1"/>
      <c r="E137" s="1"/>
      <c r="F137" s="248"/>
      <c r="G137" s="262"/>
      <c r="H137" s="248"/>
      <c r="I137" s="1"/>
      <c r="J137" s="1"/>
      <c r="K137" s="1"/>
    </row>
    <row r="138" spans="1:11" ht="21" x14ac:dyDescent="0.35">
      <c r="A138" s="272"/>
      <c r="B138" s="1"/>
      <c r="C138" s="1"/>
      <c r="D138" s="1"/>
      <c r="E138" s="1"/>
      <c r="F138" s="248"/>
      <c r="G138" s="262"/>
      <c r="H138" s="248"/>
      <c r="I138" s="1"/>
      <c r="J138" s="1"/>
      <c r="K138" s="1"/>
    </row>
    <row r="139" spans="1:11" ht="21" x14ac:dyDescent="0.35">
      <c r="A139" s="272"/>
      <c r="B139" s="1"/>
      <c r="C139" s="1"/>
      <c r="D139" s="1"/>
      <c r="E139" s="1"/>
      <c r="F139" s="248"/>
      <c r="G139" s="262"/>
      <c r="H139" s="248"/>
      <c r="I139" s="1"/>
      <c r="J139" s="1"/>
      <c r="K139" s="1"/>
    </row>
    <row r="140" spans="1:11" ht="21" x14ac:dyDescent="0.35">
      <c r="A140" s="272"/>
      <c r="B140" s="1"/>
      <c r="C140" s="1"/>
      <c r="D140" s="1"/>
      <c r="E140" s="1"/>
      <c r="F140" s="248"/>
      <c r="G140" s="262"/>
      <c r="H140" s="248"/>
      <c r="I140" s="1"/>
      <c r="J140" s="1"/>
      <c r="K140" s="1"/>
    </row>
    <row r="141" spans="1:11" ht="21" x14ac:dyDescent="0.35">
      <c r="A141" s="272"/>
      <c r="B141" s="1"/>
      <c r="C141" s="1"/>
      <c r="D141" s="1"/>
      <c r="E141" s="1"/>
      <c r="F141" s="248"/>
      <c r="G141" s="262"/>
      <c r="H141" s="248"/>
      <c r="I141" s="1"/>
      <c r="J141" s="1"/>
      <c r="K141" s="1"/>
    </row>
    <row r="142" spans="1:11" ht="21" x14ac:dyDescent="0.35">
      <c r="A142" s="272"/>
      <c r="B142" s="1"/>
      <c r="C142" s="1"/>
      <c r="D142" s="1"/>
      <c r="E142" s="1"/>
      <c r="F142" s="248"/>
      <c r="G142" s="262"/>
      <c r="H142" s="248"/>
      <c r="I142" s="1"/>
      <c r="J142" s="1"/>
      <c r="K142" s="1"/>
    </row>
    <row r="143" spans="1:11" ht="21" x14ac:dyDescent="0.35">
      <c r="A143" s="272"/>
      <c r="B143" s="1"/>
      <c r="C143" s="1"/>
      <c r="D143" s="1"/>
      <c r="E143" s="1"/>
      <c r="F143" s="248"/>
      <c r="G143" s="262"/>
      <c r="H143" s="248"/>
      <c r="I143" s="1"/>
      <c r="J143" s="1"/>
      <c r="K143" s="1"/>
    </row>
    <row r="144" spans="1:11" ht="21" x14ac:dyDescent="0.35">
      <c r="A144" s="272"/>
      <c r="B144" s="1"/>
      <c r="C144" s="1"/>
      <c r="D144" s="1"/>
      <c r="E144" s="1"/>
      <c r="F144" s="248"/>
      <c r="G144" s="262"/>
      <c r="H144" s="248"/>
      <c r="I144" s="1"/>
      <c r="J144" s="1"/>
      <c r="K144" s="1"/>
    </row>
    <row r="145" spans="1:11" ht="21" x14ac:dyDescent="0.35">
      <c r="A145" s="272"/>
      <c r="B145" s="1"/>
      <c r="C145" s="1"/>
      <c r="D145" s="1"/>
      <c r="E145" s="1"/>
      <c r="F145" s="248"/>
      <c r="G145" s="262"/>
      <c r="H145" s="248"/>
      <c r="I145" s="1"/>
      <c r="J145" s="1"/>
      <c r="K145" s="1"/>
    </row>
    <row r="146" spans="1:11" ht="21" x14ac:dyDescent="0.35">
      <c r="A146" s="272"/>
      <c r="B146" s="1"/>
      <c r="C146" s="1"/>
      <c r="D146" s="1"/>
      <c r="E146" s="1"/>
      <c r="F146" s="248"/>
      <c r="G146" s="262"/>
      <c r="H146" s="248"/>
      <c r="I146" s="1"/>
      <c r="J146" s="1"/>
      <c r="K146" s="1"/>
    </row>
    <row r="147" spans="1:11" ht="21" x14ac:dyDescent="0.35">
      <c r="A147" s="272"/>
      <c r="B147" s="1"/>
      <c r="C147" s="1"/>
      <c r="D147" s="1"/>
      <c r="E147" s="1"/>
      <c r="F147" s="248"/>
      <c r="G147" s="262"/>
      <c r="H147" s="248"/>
      <c r="I147" s="1"/>
      <c r="J147" s="1"/>
      <c r="K147" s="1"/>
    </row>
    <row r="148" spans="1:11" ht="21" x14ac:dyDescent="0.35">
      <c r="A148" s="272"/>
      <c r="B148" s="1"/>
      <c r="C148" s="1"/>
      <c r="D148" s="1"/>
      <c r="E148" s="1"/>
      <c r="F148" s="248"/>
      <c r="G148" s="262"/>
      <c r="H148" s="248"/>
      <c r="I148" s="1"/>
      <c r="J148" s="1"/>
      <c r="K148" s="1"/>
    </row>
    <row r="149" spans="1:11" ht="21" x14ac:dyDescent="0.35">
      <c r="A149" s="272"/>
      <c r="B149" s="1"/>
      <c r="C149" s="1"/>
      <c r="D149" s="1"/>
      <c r="E149" s="1"/>
      <c r="F149" s="248"/>
      <c r="G149" s="262"/>
      <c r="H149" s="248"/>
      <c r="I149" s="1"/>
      <c r="J149" s="1"/>
      <c r="K149" s="1"/>
    </row>
    <row r="150" spans="1:11" ht="21" x14ac:dyDescent="0.35">
      <c r="A150" s="272"/>
      <c r="B150" s="1"/>
      <c r="C150" s="1"/>
      <c r="D150" s="1"/>
      <c r="E150" s="1"/>
      <c r="F150" s="248"/>
      <c r="G150" s="262"/>
      <c r="H150" s="248"/>
      <c r="I150" s="1"/>
      <c r="J150" s="1"/>
      <c r="K150" s="1"/>
    </row>
    <row r="151" spans="1:11" ht="21" x14ac:dyDescent="0.35">
      <c r="A151" s="272"/>
      <c r="B151" s="1"/>
      <c r="C151" s="1"/>
      <c r="D151" s="1"/>
      <c r="E151" s="1"/>
      <c r="F151" s="248"/>
      <c r="G151" s="262"/>
      <c r="H151" s="248"/>
      <c r="I151" s="1"/>
      <c r="J151" s="1"/>
      <c r="K151" s="1"/>
    </row>
    <row r="152" spans="1:11" ht="21" x14ac:dyDescent="0.35">
      <c r="A152" s="272"/>
      <c r="B152" s="1"/>
      <c r="C152" s="1"/>
      <c r="D152" s="1"/>
      <c r="E152" s="1"/>
      <c r="F152" s="248"/>
      <c r="G152" s="262"/>
      <c r="H152" s="248"/>
      <c r="I152" s="1"/>
      <c r="J152" s="1"/>
      <c r="K152" s="1"/>
    </row>
    <row r="153" spans="1:11" ht="21" x14ac:dyDescent="0.35">
      <c r="A153" s="272"/>
      <c r="B153" s="1"/>
      <c r="C153" s="1"/>
      <c r="D153" s="1"/>
      <c r="E153" s="1"/>
      <c r="F153" s="248"/>
      <c r="G153" s="262"/>
      <c r="H153" s="248"/>
      <c r="I153" s="1"/>
      <c r="J153" s="1"/>
      <c r="K153" s="1"/>
    </row>
    <row r="154" spans="1:11" ht="21" x14ac:dyDescent="0.35">
      <c r="A154" s="272"/>
      <c r="B154" s="1"/>
      <c r="C154" s="1"/>
      <c r="D154" s="1"/>
      <c r="E154" s="1"/>
      <c r="F154" s="248"/>
      <c r="G154" s="262"/>
      <c r="H154" s="248"/>
      <c r="I154" s="1"/>
      <c r="J154" s="1"/>
      <c r="K154" s="1"/>
    </row>
    <row r="155" spans="1:11" ht="21" x14ac:dyDescent="0.35">
      <c r="A155" s="272"/>
      <c r="B155" s="1"/>
      <c r="C155" s="1"/>
      <c r="D155" s="1"/>
      <c r="E155" s="1"/>
      <c r="F155" s="248"/>
      <c r="G155" s="262"/>
      <c r="H155" s="248"/>
      <c r="I155" s="1"/>
      <c r="J155" s="1"/>
      <c r="K155" s="1"/>
    </row>
    <row r="156" spans="1:11" ht="21" x14ac:dyDescent="0.35">
      <c r="A156" s="272"/>
      <c r="B156" s="1"/>
      <c r="C156" s="1"/>
      <c r="D156" s="1"/>
      <c r="E156" s="1"/>
      <c r="F156" s="248"/>
      <c r="G156" s="262"/>
      <c r="H156" s="248"/>
      <c r="I156" s="1"/>
      <c r="J156" s="1"/>
      <c r="K156" s="1"/>
    </row>
    <row r="157" spans="1:11" ht="21" x14ac:dyDescent="0.35">
      <c r="A157" s="272"/>
      <c r="B157" s="1"/>
      <c r="C157" s="1"/>
      <c r="D157" s="1"/>
      <c r="E157" s="1"/>
      <c r="F157" s="248"/>
      <c r="G157" s="262"/>
      <c r="H157" s="248"/>
      <c r="I157" s="1"/>
      <c r="J157" s="1"/>
      <c r="K157" s="1"/>
    </row>
    <row r="158" spans="1:11" ht="21" x14ac:dyDescent="0.35">
      <c r="A158" s="272"/>
      <c r="B158" s="1"/>
      <c r="C158" s="1"/>
      <c r="D158" s="1"/>
      <c r="E158" s="1"/>
      <c r="F158" s="248"/>
      <c r="G158" s="262"/>
      <c r="H158" s="248"/>
      <c r="I158" s="1"/>
      <c r="J158" s="1"/>
      <c r="K158" s="1"/>
    </row>
    <row r="159" spans="1:11" ht="21" x14ac:dyDescent="0.35">
      <c r="A159" s="272"/>
      <c r="B159" s="1"/>
      <c r="C159" s="1"/>
      <c r="D159" s="1"/>
      <c r="E159" s="1"/>
      <c r="F159" s="248"/>
      <c r="G159" s="262"/>
      <c r="H159" s="248"/>
      <c r="I159" s="1"/>
      <c r="J159" s="1"/>
      <c r="K159" s="1"/>
    </row>
    <row r="160" spans="1:11" ht="21" x14ac:dyDescent="0.35">
      <c r="A160" s="272"/>
      <c r="B160" s="1"/>
      <c r="C160" s="1"/>
      <c r="D160" s="1"/>
      <c r="E160" s="1"/>
      <c r="F160" s="248"/>
      <c r="G160" s="262"/>
      <c r="H160" s="248"/>
      <c r="I160" s="1"/>
      <c r="J160" s="1"/>
      <c r="K160" s="1"/>
    </row>
    <row r="161" spans="1:11" ht="21" x14ac:dyDescent="0.35">
      <c r="A161" s="272"/>
      <c r="B161" s="1"/>
      <c r="C161" s="1"/>
      <c r="D161" s="1"/>
      <c r="E161" s="1"/>
      <c r="F161" s="248"/>
      <c r="G161" s="262"/>
      <c r="H161" s="248"/>
      <c r="I161" s="1"/>
      <c r="J161" s="1"/>
      <c r="K161" s="1"/>
    </row>
    <row r="162" spans="1:11" ht="21" x14ac:dyDescent="0.35">
      <c r="A162" s="272"/>
      <c r="B162" s="1"/>
      <c r="C162" s="1"/>
      <c r="D162" s="1"/>
      <c r="E162" s="1"/>
      <c r="F162" s="248"/>
      <c r="G162" s="262"/>
      <c r="H162" s="248"/>
      <c r="I162" s="1"/>
      <c r="J162" s="1"/>
      <c r="K162" s="1"/>
    </row>
    <row r="163" spans="1:11" ht="21" x14ac:dyDescent="0.35">
      <c r="A163" s="272"/>
      <c r="B163" s="1"/>
      <c r="C163" s="1"/>
      <c r="D163" s="1"/>
      <c r="E163" s="1"/>
      <c r="F163" s="248"/>
      <c r="G163" s="262"/>
      <c r="H163" s="248"/>
      <c r="I163" s="1"/>
      <c r="J163" s="1"/>
      <c r="K163" s="1"/>
    </row>
    <row r="164" spans="1:11" ht="21" x14ac:dyDescent="0.35">
      <c r="A164" s="272"/>
      <c r="B164" s="1"/>
      <c r="C164" s="1"/>
      <c r="D164" s="1"/>
      <c r="E164" s="1"/>
      <c r="F164" s="248"/>
      <c r="G164" s="262"/>
      <c r="H164" s="248"/>
      <c r="I164" s="1"/>
      <c r="J164" s="1"/>
      <c r="K164" s="1"/>
    </row>
    <row r="165" spans="1:11" ht="21" x14ac:dyDescent="0.35">
      <c r="A165" s="272"/>
      <c r="B165" s="1"/>
      <c r="C165" s="1"/>
      <c r="D165" s="1"/>
      <c r="E165" s="1"/>
      <c r="F165" s="248"/>
      <c r="G165" s="262"/>
      <c r="H165" s="248"/>
      <c r="I165" s="1"/>
      <c r="J165" s="1"/>
      <c r="K165" s="1"/>
    </row>
    <row r="166" spans="1:11" ht="21" x14ac:dyDescent="0.35">
      <c r="A166" s="272"/>
      <c r="B166" s="1"/>
      <c r="C166" s="1"/>
      <c r="D166" s="1"/>
      <c r="E166" s="1"/>
      <c r="F166" s="248"/>
      <c r="G166" s="262"/>
      <c r="H166" s="248"/>
      <c r="I166" s="1"/>
      <c r="J166" s="1"/>
      <c r="K166" s="1"/>
    </row>
    <row r="167" spans="1:11" ht="21" x14ac:dyDescent="0.35">
      <c r="A167" s="272"/>
      <c r="B167" s="1"/>
      <c r="C167" s="1"/>
      <c r="D167" s="1"/>
      <c r="E167" s="1"/>
      <c r="F167" s="248"/>
      <c r="G167" s="262"/>
      <c r="H167" s="248"/>
      <c r="I167" s="1"/>
      <c r="J167" s="1"/>
      <c r="K167" s="1"/>
    </row>
    <row r="168" spans="1:11" ht="21" x14ac:dyDescent="0.35">
      <c r="A168" s="272"/>
      <c r="B168" s="1"/>
      <c r="C168" s="1"/>
      <c r="D168" s="1"/>
      <c r="E168" s="1"/>
      <c r="F168" s="248"/>
      <c r="G168" s="262"/>
      <c r="H168" s="248"/>
      <c r="I168" s="1"/>
      <c r="J168" s="1"/>
      <c r="K168" s="1"/>
    </row>
    <row r="169" spans="1:11" ht="21" x14ac:dyDescent="0.35">
      <c r="A169" s="272"/>
      <c r="B169" s="1"/>
      <c r="C169" s="1"/>
      <c r="D169" s="1"/>
      <c r="E169" s="1"/>
      <c r="F169" s="248"/>
      <c r="G169" s="262"/>
      <c r="H169" s="248"/>
      <c r="I169" s="1"/>
      <c r="J169" s="1"/>
      <c r="K169" s="1"/>
    </row>
    <row r="170" spans="1:11" ht="21" x14ac:dyDescent="0.35">
      <c r="A170" s="272"/>
      <c r="B170" s="1"/>
      <c r="C170" s="1"/>
      <c r="D170" s="1"/>
      <c r="E170" s="1"/>
      <c r="F170" s="248"/>
      <c r="G170" s="262"/>
      <c r="H170" s="248"/>
      <c r="I170" s="1"/>
      <c r="J170" s="1"/>
      <c r="K170" s="1"/>
    </row>
    <row r="171" spans="1:11" ht="21" x14ac:dyDescent="0.35">
      <c r="A171" s="272"/>
      <c r="B171" s="1"/>
      <c r="C171" s="1"/>
      <c r="D171" s="1"/>
      <c r="E171" s="1"/>
      <c r="F171" s="248"/>
      <c r="G171" s="262"/>
      <c r="H171" s="248"/>
      <c r="I171" s="1"/>
      <c r="J171" s="1"/>
      <c r="K171" s="1"/>
    </row>
    <row r="172" spans="1:11" ht="21" x14ac:dyDescent="0.35">
      <c r="A172" s="272"/>
      <c r="B172" s="1"/>
      <c r="C172" s="1"/>
      <c r="D172" s="1"/>
      <c r="E172" s="1"/>
      <c r="F172" s="248"/>
      <c r="G172" s="262"/>
      <c r="H172" s="248"/>
      <c r="I172" s="1"/>
      <c r="J172" s="1"/>
      <c r="K172" s="1"/>
    </row>
  </sheetData>
  <mergeCells count="82">
    <mergeCell ref="I114:K114"/>
    <mergeCell ref="I115:K115"/>
    <mergeCell ref="I116:K116"/>
    <mergeCell ref="I117:K117"/>
    <mergeCell ref="I118:K118"/>
    <mergeCell ref="A91:K91"/>
    <mergeCell ref="B92:C92"/>
    <mergeCell ref="B93:C93"/>
    <mergeCell ref="B113:G113"/>
    <mergeCell ref="B99:C99"/>
    <mergeCell ref="B94:C94"/>
    <mergeCell ref="B95:C95"/>
    <mergeCell ref="B96:C96"/>
    <mergeCell ref="B110:C110"/>
    <mergeCell ref="B16:C16"/>
    <mergeCell ref="B7:C7"/>
    <mergeCell ref="B8:C8"/>
    <mergeCell ref="B9:C9"/>
    <mergeCell ref="B10:C10"/>
    <mergeCell ref="B12:C12"/>
    <mergeCell ref="B13:C13"/>
    <mergeCell ref="B14:C14"/>
    <mergeCell ref="B15:C15"/>
    <mergeCell ref="A2:K2"/>
    <mergeCell ref="B23:C23"/>
    <mergeCell ref="B24:C24"/>
    <mergeCell ref="B25:C25"/>
    <mergeCell ref="A62:K62"/>
    <mergeCell ref="B20:C20"/>
    <mergeCell ref="B26:C26"/>
    <mergeCell ref="B27:C27"/>
    <mergeCell ref="B38:C38"/>
    <mergeCell ref="B46:C46"/>
    <mergeCell ref="B29:C29"/>
    <mergeCell ref="B30:C30"/>
    <mergeCell ref="B28:C28"/>
    <mergeCell ref="B21:C21"/>
    <mergeCell ref="B22:C22"/>
    <mergeCell ref="B37:C37"/>
    <mergeCell ref="A32:K32"/>
    <mergeCell ref="A33:K33"/>
    <mergeCell ref="B35:C35"/>
    <mergeCell ref="B36:C36"/>
    <mergeCell ref="B47:C47"/>
    <mergeCell ref="B49:C49"/>
    <mergeCell ref="B50:C50"/>
    <mergeCell ref="A63:K63"/>
    <mergeCell ref="B65:C65"/>
    <mergeCell ref="B66:C66"/>
    <mergeCell ref="B51:C51"/>
    <mergeCell ref="B67:C67"/>
    <mergeCell ref="B97:C97"/>
    <mergeCell ref="B98:C98"/>
    <mergeCell ref="B108:C108"/>
    <mergeCell ref="B109:C109"/>
    <mergeCell ref="B107:C107"/>
    <mergeCell ref="B100:C100"/>
    <mergeCell ref="B101:C101"/>
    <mergeCell ref="B106:C106"/>
    <mergeCell ref="B77:C77"/>
    <mergeCell ref="B73:C73"/>
    <mergeCell ref="B74:C74"/>
    <mergeCell ref="B75:C75"/>
    <mergeCell ref="B69:C69"/>
    <mergeCell ref="B70:C70"/>
    <mergeCell ref="A90:K90"/>
    <mergeCell ref="A3:K3"/>
    <mergeCell ref="B5:C5"/>
    <mergeCell ref="B6:C6"/>
    <mergeCell ref="B39:C39"/>
    <mergeCell ref="B86:C86"/>
    <mergeCell ref="B82:C82"/>
    <mergeCell ref="B83:C83"/>
    <mergeCell ref="B84:C84"/>
    <mergeCell ref="B76:C76"/>
    <mergeCell ref="B44:C44"/>
    <mergeCell ref="B45:C45"/>
    <mergeCell ref="B41:C41"/>
    <mergeCell ref="B42:C42"/>
    <mergeCell ref="B43:C43"/>
    <mergeCell ref="B48:C48"/>
    <mergeCell ref="B68:C68"/>
  </mergeCells>
  <pageMargins left="0.51181102362204722" right="0.19685039370078741" top="0" bottom="0" header="0" footer="0"/>
  <pageSetup paperSize="9" orientation="landscape" r:id="rId1"/>
  <headerFooter differentOddEven="1" differentFirst="1">
    <oddFooter>&amp;C&amp;"TH SarabunPSK,ธรรมดา"&amp;16หน้าที่ &amp;ห ของ &amp;จ หน้า</oddFooter>
    <evenFooter>&amp;C&amp;"TH SarabunPSK,ธรรมดา"&amp;16หน้าที่ &amp;ห ของ &amp;จ หน้า</evenFooter>
    <firstFooter>&amp;C&amp;"TH SarabunPSK,ธรรมดา"&amp;16หน้าที่ &amp;ห ของ &amp;จ หน้า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172"/>
  <sheetViews>
    <sheetView tabSelected="1" topLeftCell="A91" zoomScale="90" zoomScaleNormal="90" workbookViewId="0">
      <selection activeCell="I55" sqref="I55"/>
    </sheetView>
  </sheetViews>
  <sheetFormatPr defaultRowHeight="14.25" x14ac:dyDescent="0.2"/>
  <cols>
    <col min="1" max="1" width="4.375" style="273" customWidth="1"/>
    <col min="2" max="2" width="11.625" customWidth="1"/>
    <col min="3" max="3" width="9.625" customWidth="1"/>
    <col min="4" max="4" width="13.625" customWidth="1"/>
    <col min="5" max="5" width="7.75" style="249" customWidth="1"/>
    <col min="6" max="7" width="7.875" style="249" customWidth="1"/>
    <col min="8" max="8" width="7.5" style="249" customWidth="1"/>
    <col min="9" max="9" width="25.75" customWidth="1"/>
    <col min="10" max="10" width="12.25" customWidth="1"/>
    <col min="11" max="11" width="20.375" customWidth="1"/>
  </cols>
  <sheetData>
    <row r="1" spans="1:11" ht="18.75" customHeight="1" x14ac:dyDescent="0.35">
      <c r="A1" s="436" t="s">
        <v>289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</row>
    <row r="2" spans="1:11" ht="18.95" customHeight="1" x14ac:dyDescent="0.35">
      <c r="A2" s="362" t="s">
        <v>292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</row>
    <row r="3" spans="1:11" ht="4.5" customHeight="1" x14ac:dyDescent="0.35">
      <c r="A3" s="250"/>
      <c r="B3" s="277"/>
      <c r="C3" s="277"/>
      <c r="D3" s="277"/>
      <c r="E3" s="237"/>
      <c r="F3" s="237"/>
      <c r="G3" s="237"/>
      <c r="H3" s="237"/>
      <c r="I3" s="277"/>
      <c r="J3" s="277"/>
      <c r="K3" s="277"/>
    </row>
    <row r="4" spans="1:11" ht="18.95" customHeight="1" x14ac:dyDescent="0.3">
      <c r="A4" s="338" t="s">
        <v>0</v>
      </c>
      <c r="B4" s="450" t="s">
        <v>48</v>
      </c>
      <c r="C4" s="451"/>
      <c r="D4" s="339" t="s">
        <v>2</v>
      </c>
      <c r="E4" s="340" t="s">
        <v>79</v>
      </c>
      <c r="F4" s="340" t="s">
        <v>307</v>
      </c>
      <c r="G4" s="340" t="s">
        <v>308</v>
      </c>
      <c r="H4" s="341" t="s">
        <v>301</v>
      </c>
      <c r="I4" s="342" t="s">
        <v>78</v>
      </c>
      <c r="J4" s="343" t="s">
        <v>68</v>
      </c>
      <c r="K4" s="343" t="s">
        <v>5</v>
      </c>
    </row>
    <row r="5" spans="1:11" ht="18.95" customHeight="1" x14ac:dyDescent="0.3">
      <c r="A5" s="344"/>
      <c r="B5" s="452"/>
      <c r="C5" s="453"/>
      <c r="D5" s="345" t="s">
        <v>3</v>
      </c>
      <c r="E5" s="346" t="s">
        <v>59</v>
      </c>
      <c r="F5" s="346" t="s">
        <v>59</v>
      </c>
      <c r="G5" s="346" t="s">
        <v>59</v>
      </c>
      <c r="H5" s="346" t="s">
        <v>59</v>
      </c>
      <c r="I5" s="347"/>
      <c r="J5" s="348"/>
      <c r="K5" s="349"/>
    </row>
    <row r="6" spans="1:11" ht="18.95" customHeight="1" x14ac:dyDescent="0.3">
      <c r="A6" s="267">
        <v>1</v>
      </c>
      <c r="B6" s="430" t="s">
        <v>11</v>
      </c>
      <c r="C6" s="431"/>
      <c r="D6" s="24" t="s">
        <v>15</v>
      </c>
      <c r="E6" s="240">
        <v>4500</v>
      </c>
      <c r="F6" s="240">
        <f>E6</f>
        <v>4500</v>
      </c>
      <c r="G6" s="240">
        <f>F6</f>
        <v>4500</v>
      </c>
      <c r="H6" s="331">
        <v>0</v>
      </c>
      <c r="I6" s="284" t="s">
        <v>121</v>
      </c>
      <c r="J6" s="290" t="s">
        <v>70</v>
      </c>
      <c r="K6" s="298" t="s">
        <v>299</v>
      </c>
    </row>
    <row r="7" spans="1:11" ht="18.95" customHeight="1" x14ac:dyDescent="0.3">
      <c r="A7" s="268"/>
      <c r="B7" s="426" t="s">
        <v>184</v>
      </c>
      <c r="C7" s="427"/>
      <c r="D7" s="29" t="s">
        <v>16</v>
      </c>
      <c r="E7" s="241"/>
      <c r="F7" s="241"/>
      <c r="G7" s="241"/>
      <c r="H7" s="332"/>
      <c r="I7" s="281" t="s">
        <v>116</v>
      </c>
      <c r="J7" s="291" t="s">
        <v>73</v>
      </c>
      <c r="K7" s="297" t="s">
        <v>300</v>
      </c>
    </row>
    <row r="8" spans="1:11" ht="18.95" customHeight="1" x14ac:dyDescent="0.3">
      <c r="A8" s="268"/>
      <c r="B8" s="426" t="s">
        <v>258</v>
      </c>
      <c r="C8" s="427"/>
      <c r="D8" s="29" t="s">
        <v>13</v>
      </c>
      <c r="E8" s="241"/>
      <c r="F8" s="241"/>
      <c r="G8" s="241"/>
      <c r="H8" s="332"/>
      <c r="I8" s="281" t="s">
        <v>117</v>
      </c>
      <c r="J8" s="291"/>
      <c r="K8" s="288"/>
    </row>
    <row r="9" spans="1:11" ht="18.95" customHeight="1" x14ac:dyDescent="0.3">
      <c r="A9" s="268"/>
      <c r="B9" s="426"/>
      <c r="C9" s="427"/>
      <c r="D9" s="29" t="s">
        <v>14</v>
      </c>
      <c r="E9" s="241"/>
      <c r="F9" s="241"/>
      <c r="G9" s="241"/>
      <c r="H9" s="332"/>
      <c r="I9" s="281" t="s">
        <v>118</v>
      </c>
      <c r="J9" s="291"/>
      <c r="K9" s="288"/>
    </row>
    <row r="10" spans="1:11" ht="18.95" customHeight="1" x14ac:dyDescent="0.3">
      <c r="A10" s="299">
        <v>2</v>
      </c>
      <c r="B10" s="300" t="s">
        <v>179</v>
      </c>
      <c r="C10" s="301"/>
      <c r="D10" s="350" t="s">
        <v>213</v>
      </c>
      <c r="E10" s="304">
        <v>16800</v>
      </c>
      <c r="F10" s="304">
        <v>0</v>
      </c>
      <c r="G10" s="304">
        <f>F10</f>
        <v>0</v>
      </c>
      <c r="H10" s="333">
        <v>0</v>
      </c>
      <c r="I10" s="301" t="s">
        <v>144</v>
      </c>
      <c r="J10" s="306" t="s">
        <v>256</v>
      </c>
      <c r="K10" s="327" t="s">
        <v>293</v>
      </c>
    </row>
    <row r="11" spans="1:11" ht="18.95" customHeight="1" x14ac:dyDescent="0.3">
      <c r="A11" s="307"/>
      <c r="B11" s="442" t="s">
        <v>188</v>
      </c>
      <c r="C11" s="443"/>
      <c r="D11" s="308" t="s">
        <v>9</v>
      </c>
      <c r="E11" s="310"/>
      <c r="F11" s="310"/>
      <c r="G11" s="310"/>
      <c r="H11" s="334"/>
      <c r="I11" s="312" t="s">
        <v>145</v>
      </c>
      <c r="J11" s="313" t="s">
        <v>257</v>
      </c>
      <c r="K11" s="325" t="s">
        <v>298</v>
      </c>
    </row>
    <row r="12" spans="1:11" ht="18.95" customHeight="1" x14ac:dyDescent="0.3">
      <c r="A12" s="307"/>
      <c r="B12" s="442" t="s">
        <v>189</v>
      </c>
      <c r="C12" s="443"/>
      <c r="D12" s="308" t="s">
        <v>10</v>
      </c>
      <c r="E12" s="310"/>
      <c r="F12" s="310"/>
      <c r="G12" s="310"/>
      <c r="H12" s="334"/>
      <c r="I12" s="312" t="s">
        <v>146</v>
      </c>
      <c r="J12" s="313" t="s">
        <v>113</v>
      </c>
      <c r="K12" s="325"/>
    </row>
    <row r="13" spans="1:11" ht="18.95" customHeight="1" x14ac:dyDescent="0.3">
      <c r="A13" s="307"/>
      <c r="B13" s="440"/>
      <c r="C13" s="441"/>
      <c r="D13" s="314"/>
      <c r="E13" s="310"/>
      <c r="F13" s="310"/>
      <c r="G13" s="310"/>
      <c r="H13" s="334"/>
      <c r="I13" s="312" t="s">
        <v>147</v>
      </c>
      <c r="J13" s="313"/>
      <c r="K13" s="196"/>
    </row>
    <row r="14" spans="1:11" ht="18.95" customHeight="1" x14ac:dyDescent="0.3">
      <c r="A14" s="307"/>
      <c r="B14" s="440"/>
      <c r="C14" s="441"/>
      <c r="D14" s="314"/>
      <c r="E14" s="310"/>
      <c r="F14" s="310"/>
      <c r="G14" s="310"/>
      <c r="H14" s="334"/>
      <c r="I14" s="312" t="s">
        <v>252</v>
      </c>
      <c r="J14" s="313"/>
      <c r="K14" s="195"/>
    </row>
    <row r="15" spans="1:11" ht="18.95" customHeight="1" x14ac:dyDescent="0.3">
      <c r="A15" s="307"/>
      <c r="B15" s="440"/>
      <c r="C15" s="441"/>
      <c r="D15" s="314"/>
      <c r="E15" s="310"/>
      <c r="F15" s="310"/>
      <c r="G15" s="310"/>
      <c r="H15" s="334"/>
      <c r="I15" s="312" t="s">
        <v>253</v>
      </c>
      <c r="J15" s="313"/>
      <c r="K15" s="195"/>
    </row>
    <row r="16" spans="1:11" ht="18.95" customHeight="1" x14ac:dyDescent="0.3">
      <c r="A16" s="307"/>
      <c r="B16" s="315"/>
      <c r="C16" s="316"/>
      <c r="D16" s="314"/>
      <c r="E16" s="310"/>
      <c r="F16" s="310"/>
      <c r="G16" s="310"/>
      <c r="H16" s="334"/>
      <c r="I16" s="312" t="s">
        <v>254</v>
      </c>
      <c r="J16" s="313"/>
      <c r="K16" s="195"/>
    </row>
    <row r="17" spans="1:11" ht="18.95" customHeight="1" x14ac:dyDescent="0.3">
      <c r="A17" s="307"/>
      <c r="B17" s="315"/>
      <c r="C17" s="316"/>
      <c r="D17" s="314"/>
      <c r="E17" s="310"/>
      <c r="F17" s="310"/>
      <c r="G17" s="310"/>
      <c r="H17" s="334"/>
      <c r="I17" s="312" t="s">
        <v>255</v>
      </c>
      <c r="J17" s="313"/>
      <c r="K17" s="195"/>
    </row>
    <row r="18" spans="1:11" ht="18.95" customHeight="1" x14ac:dyDescent="0.3">
      <c r="A18" s="317"/>
      <c r="B18" s="318"/>
      <c r="C18" s="319"/>
      <c r="D18" s="320"/>
      <c r="E18" s="322"/>
      <c r="F18" s="322"/>
      <c r="G18" s="322"/>
      <c r="H18" s="335"/>
      <c r="I18" s="324"/>
      <c r="J18" s="321"/>
      <c r="K18" s="197"/>
    </row>
    <row r="19" spans="1:11" ht="18.95" customHeight="1" x14ac:dyDescent="0.3">
      <c r="A19" s="268">
        <v>3</v>
      </c>
      <c r="B19" s="426" t="s">
        <v>17</v>
      </c>
      <c r="C19" s="427"/>
      <c r="D19" s="29" t="s">
        <v>20</v>
      </c>
      <c r="E19" s="241">
        <v>6848</v>
      </c>
      <c r="F19" s="240">
        <f>E19</f>
        <v>6848</v>
      </c>
      <c r="G19" s="240">
        <f>F19</f>
        <v>6848</v>
      </c>
      <c r="H19" s="332">
        <v>0</v>
      </c>
      <c r="I19" s="281" t="s">
        <v>122</v>
      </c>
      <c r="J19" s="38" t="s">
        <v>71</v>
      </c>
      <c r="K19" s="298" t="s">
        <v>299</v>
      </c>
    </row>
    <row r="20" spans="1:11" ht="18.95" customHeight="1" x14ac:dyDescent="0.3">
      <c r="A20" s="268"/>
      <c r="B20" s="426" t="s">
        <v>259</v>
      </c>
      <c r="C20" s="427"/>
      <c r="D20" s="29" t="s">
        <v>284</v>
      </c>
      <c r="E20" s="241"/>
      <c r="F20" s="241"/>
      <c r="G20" s="241"/>
      <c r="H20" s="332"/>
      <c r="I20" s="281" t="s">
        <v>119</v>
      </c>
      <c r="J20" s="291" t="s">
        <v>74</v>
      </c>
      <c r="K20" s="297" t="s">
        <v>300</v>
      </c>
    </row>
    <row r="21" spans="1:11" ht="18.95" customHeight="1" x14ac:dyDescent="0.3">
      <c r="A21" s="268"/>
      <c r="B21" s="426" t="s">
        <v>309</v>
      </c>
      <c r="C21" s="427"/>
      <c r="D21" s="29" t="s">
        <v>22</v>
      </c>
      <c r="E21" s="241"/>
      <c r="F21" s="241"/>
      <c r="G21" s="241"/>
      <c r="H21" s="332"/>
      <c r="I21" s="281" t="s">
        <v>118</v>
      </c>
      <c r="J21" s="291"/>
      <c r="K21" s="297"/>
    </row>
    <row r="22" spans="1:11" ht="18.95" customHeight="1" x14ac:dyDescent="0.3">
      <c r="A22" s="268"/>
      <c r="B22" s="424"/>
      <c r="C22" s="425"/>
      <c r="D22" s="29"/>
      <c r="E22" s="241"/>
      <c r="F22" s="241"/>
      <c r="G22" s="241"/>
      <c r="H22" s="332"/>
      <c r="I22" s="281" t="s">
        <v>123</v>
      </c>
      <c r="J22" s="291"/>
      <c r="K22" s="297"/>
    </row>
    <row r="23" spans="1:11" ht="18.95" customHeight="1" x14ac:dyDescent="0.3">
      <c r="A23" s="268"/>
      <c r="B23" s="424"/>
      <c r="C23" s="425"/>
      <c r="D23" s="29"/>
      <c r="E23" s="241"/>
      <c r="F23" s="241"/>
      <c r="G23" s="241"/>
      <c r="H23" s="332"/>
      <c r="I23" s="281" t="s">
        <v>120</v>
      </c>
      <c r="J23" s="291"/>
      <c r="K23" s="291"/>
    </row>
    <row r="24" spans="1:11" ht="18.95" customHeight="1" x14ac:dyDescent="0.3">
      <c r="A24" s="268"/>
      <c r="B24" s="424"/>
      <c r="C24" s="425"/>
      <c r="D24" s="29"/>
      <c r="E24" s="241"/>
      <c r="F24" s="241"/>
      <c r="G24" s="241"/>
      <c r="H24" s="332"/>
      <c r="I24" s="281" t="s">
        <v>118</v>
      </c>
      <c r="J24" s="291"/>
      <c r="K24" s="291"/>
    </row>
    <row r="25" spans="1:11" ht="18.95" customHeight="1" x14ac:dyDescent="0.3">
      <c r="A25" s="267">
        <v>4</v>
      </c>
      <c r="B25" s="430" t="s">
        <v>23</v>
      </c>
      <c r="C25" s="431"/>
      <c r="D25" s="24" t="s">
        <v>26</v>
      </c>
      <c r="E25" s="240">
        <v>3000</v>
      </c>
      <c r="F25" s="240">
        <f>E25</f>
        <v>3000</v>
      </c>
      <c r="G25" s="240">
        <f>F25</f>
        <v>3000</v>
      </c>
      <c r="H25" s="331">
        <v>0</v>
      </c>
      <c r="I25" s="284" t="s">
        <v>124</v>
      </c>
      <c r="J25" s="42" t="s">
        <v>72</v>
      </c>
      <c r="K25" s="298" t="s">
        <v>299</v>
      </c>
    </row>
    <row r="26" spans="1:11" ht="18.95" customHeight="1" x14ac:dyDescent="0.3">
      <c r="A26" s="268"/>
      <c r="B26" s="426" t="s">
        <v>24</v>
      </c>
      <c r="C26" s="427"/>
      <c r="D26" s="29" t="s">
        <v>27</v>
      </c>
      <c r="E26" s="241"/>
      <c r="F26" s="241"/>
      <c r="G26" s="241"/>
      <c r="H26" s="332"/>
      <c r="I26" s="281" t="s">
        <v>127</v>
      </c>
      <c r="J26" s="291" t="s">
        <v>74</v>
      </c>
      <c r="K26" s="297" t="s">
        <v>300</v>
      </c>
    </row>
    <row r="27" spans="1:11" ht="18.95" customHeight="1" x14ac:dyDescent="0.3">
      <c r="A27" s="268"/>
      <c r="B27" s="426" t="s">
        <v>25</v>
      </c>
      <c r="C27" s="427"/>
      <c r="D27" s="29" t="s">
        <v>28</v>
      </c>
      <c r="E27" s="241"/>
      <c r="F27" s="241"/>
      <c r="G27" s="241"/>
      <c r="H27" s="332"/>
      <c r="I27" s="281" t="s">
        <v>126</v>
      </c>
      <c r="J27" s="291"/>
      <c r="K27" s="297"/>
    </row>
    <row r="28" spans="1:11" ht="18.95" customHeight="1" x14ac:dyDescent="0.3">
      <c r="A28" s="268"/>
      <c r="B28" s="426"/>
      <c r="C28" s="427"/>
      <c r="D28" s="29" t="s">
        <v>29</v>
      </c>
      <c r="E28" s="241"/>
      <c r="F28" s="241"/>
      <c r="G28" s="241"/>
      <c r="H28" s="332"/>
      <c r="I28" s="281"/>
      <c r="J28" s="291"/>
      <c r="K28" s="288"/>
    </row>
    <row r="29" spans="1:11" ht="18.95" customHeight="1" x14ac:dyDescent="0.3">
      <c r="A29" s="269"/>
      <c r="B29" s="432"/>
      <c r="C29" s="433"/>
      <c r="D29" s="34" t="s">
        <v>30</v>
      </c>
      <c r="E29" s="242"/>
      <c r="F29" s="242"/>
      <c r="G29" s="242"/>
      <c r="H29" s="336"/>
      <c r="I29" s="286"/>
      <c r="J29" s="292"/>
      <c r="K29" s="292"/>
    </row>
    <row r="30" spans="1:11" ht="18.95" customHeight="1" x14ac:dyDescent="0.3">
      <c r="A30" s="257"/>
      <c r="B30" s="289"/>
      <c r="C30" s="289"/>
      <c r="D30" s="198"/>
      <c r="E30" s="243"/>
      <c r="F30" s="243"/>
      <c r="G30" s="243"/>
      <c r="H30" s="243"/>
      <c r="I30" s="289"/>
      <c r="J30" s="289"/>
      <c r="K30" s="289"/>
    </row>
    <row r="31" spans="1:11" ht="18.95" customHeight="1" x14ac:dyDescent="0.35">
      <c r="A31" s="436" t="s">
        <v>289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</row>
    <row r="32" spans="1:11" ht="18.95" customHeight="1" x14ac:dyDescent="0.35">
      <c r="A32" s="362" t="s">
        <v>115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</row>
    <row r="33" spans="1:11" ht="3.75" customHeight="1" x14ac:dyDescent="0.35">
      <c r="A33" s="250"/>
      <c r="B33" s="277"/>
      <c r="C33" s="277"/>
      <c r="D33" s="277"/>
      <c r="E33" s="237"/>
      <c r="F33" s="237"/>
      <c r="G33" s="237"/>
      <c r="H33" s="237"/>
      <c r="I33" s="277"/>
      <c r="J33" s="277"/>
      <c r="K33" s="277"/>
    </row>
    <row r="34" spans="1:11" ht="18.95" customHeight="1" x14ac:dyDescent="0.3">
      <c r="A34" s="338" t="s">
        <v>0</v>
      </c>
      <c r="B34" s="450" t="s">
        <v>48</v>
      </c>
      <c r="C34" s="451"/>
      <c r="D34" s="339" t="s">
        <v>2</v>
      </c>
      <c r="E34" s="340" t="s">
        <v>79</v>
      </c>
      <c r="F34" s="340" t="s">
        <v>307</v>
      </c>
      <c r="G34" s="340" t="s">
        <v>308</v>
      </c>
      <c r="H34" s="341" t="s">
        <v>301</v>
      </c>
      <c r="I34" s="342" t="s">
        <v>78</v>
      </c>
      <c r="J34" s="343" t="s">
        <v>68</v>
      </c>
      <c r="K34" s="343" t="s">
        <v>5</v>
      </c>
    </row>
    <row r="35" spans="1:11" ht="18.95" customHeight="1" x14ac:dyDescent="0.3">
      <c r="A35" s="344"/>
      <c r="B35" s="452"/>
      <c r="C35" s="453"/>
      <c r="D35" s="345" t="s">
        <v>3</v>
      </c>
      <c r="E35" s="346" t="s">
        <v>59</v>
      </c>
      <c r="F35" s="346" t="s">
        <v>59</v>
      </c>
      <c r="G35" s="346" t="s">
        <v>59</v>
      </c>
      <c r="H35" s="346" t="s">
        <v>59</v>
      </c>
      <c r="I35" s="347"/>
      <c r="J35" s="348"/>
      <c r="K35" s="349"/>
    </row>
    <row r="36" spans="1:11" ht="18.95" customHeight="1" x14ac:dyDescent="0.3">
      <c r="A36" s="268">
        <v>5</v>
      </c>
      <c r="B36" s="439" t="s">
        <v>65</v>
      </c>
      <c r="C36" s="439"/>
      <c r="D36" s="29" t="s">
        <v>63</v>
      </c>
      <c r="E36" s="241">
        <v>5690</v>
      </c>
      <c r="F36" s="240">
        <f>E36</f>
        <v>5690</v>
      </c>
      <c r="G36" s="240">
        <f>F36</f>
        <v>5690</v>
      </c>
      <c r="H36" s="332">
        <v>0</v>
      </c>
      <c r="I36" s="281" t="s">
        <v>312</v>
      </c>
      <c r="J36" s="291" t="s">
        <v>69</v>
      </c>
      <c r="K36" s="298" t="s">
        <v>299</v>
      </c>
    </row>
    <row r="37" spans="1:11" ht="18.95" customHeight="1" x14ac:dyDescent="0.3">
      <c r="A37" s="268"/>
      <c r="B37" s="439" t="s">
        <v>66</v>
      </c>
      <c r="C37" s="439"/>
      <c r="D37" s="29" t="s">
        <v>64</v>
      </c>
      <c r="E37" s="241"/>
      <c r="F37" s="241"/>
      <c r="G37" s="241"/>
      <c r="H37" s="332"/>
      <c r="I37" s="281" t="s">
        <v>260</v>
      </c>
      <c r="J37" s="291" t="s">
        <v>73</v>
      </c>
      <c r="K37" s="297" t="s">
        <v>300</v>
      </c>
    </row>
    <row r="38" spans="1:11" ht="18.95" customHeight="1" x14ac:dyDescent="0.3">
      <c r="A38" s="268"/>
      <c r="B38" s="424"/>
      <c r="C38" s="425"/>
      <c r="D38" s="29"/>
      <c r="E38" s="241"/>
      <c r="F38" s="241"/>
      <c r="G38" s="241"/>
      <c r="H38" s="332"/>
      <c r="I38" s="281" t="s">
        <v>128</v>
      </c>
      <c r="J38" s="36"/>
      <c r="K38" s="297"/>
    </row>
    <row r="39" spans="1:11" ht="18.95" customHeight="1" x14ac:dyDescent="0.3">
      <c r="A39" s="269"/>
      <c r="B39" s="285"/>
      <c r="C39" s="286"/>
      <c r="D39" s="34"/>
      <c r="E39" s="242"/>
      <c r="F39" s="242"/>
      <c r="G39" s="242"/>
      <c r="H39" s="336"/>
      <c r="I39" s="283"/>
      <c r="J39" s="43"/>
      <c r="K39" s="288"/>
    </row>
    <row r="40" spans="1:11" ht="18.95" customHeight="1" x14ac:dyDescent="0.3">
      <c r="A40" s="267">
        <v>6</v>
      </c>
      <c r="B40" s="430" t="s">
        <v>269</v>
      </c>
      <c r="C40" s="431"/>
      <c r="D40" s="24" t="s">
        <v>27</v>
      </c>
      <c r="E40" s="240">
        <v>6000</v>
      </c>
      <c r="F40" s="240">
        <f>E40</f>
        <v>6000</v>
      </c>
      <c r="G40" s="240">
        <f>F40</f>
        <v>6000</v>
      </c>
      <c r="H40" s="331">
        <v>0</v>
      </c>
      <c r="I40" s="52" t="s">
        <v>165</v>
      </c>
      <c r="J40" s="290" t="s">
        <v>273</v>
      </c>
      <c r="K40" s="298" t="s">
        <v>299</v>
      </c>
    </row>
    <row r="41" spans="1:11" ht="18.95" customHeight="1" x14ac:dyDescent="0.3">
      <c r="A41" s="268"/>
      <c r="B41" s="426" t="s">
        <v>270</v>
      </c>
      <c r="C41" s="427"/>
      <c r="D41" s="29" t="s">
        <v>28</v>
      </c>
      <c r="E41" s="241"/>
      <c r="F41" s="241"/>
      <c r="G41" s="241"/>
      <c r="H41" s="332"/>
      <c r="I41" s="281" t="s">
        <v>164</v>
      </c>
      <c r="J41" s="291" t="s">
        <v>113</v>
      </c>
      <c r="K41" s="297" t="s">
        <v>300</v>
      </c>
    </row>
    <row r="42" spans="1:11" ht="18.95" customHeight="1" x14ac:dyDescent="0.3">
      <c r="A42" s="268"/>
      <c r="B42" s="426" t="s">
        <v>271</v>
      </c>
      <c r="C42" s="427"/>
      <c r="D42" s="29" t="s">
        <v>29</v>
      </c>
      <c r="E42" s="241"/>
      <c r="F42" s="241"/>
      <c r="G42" s="241"/>
      <c r="H42" s="332"/>
      <c r="I42" s="281" t="s">
        <v>126</v>
      </c>
      <c r="J42" s="291"/>
      <c r="K42" s="297"/>
    </row>
    <row r="43" spans="1:11" ht="18.95" customHeight="1" x14ac:dyDescent="0.3">
      <c r="A43" s="268"/>
      <c r="B43" s="426" t="s">
        <v>310</v>
      </c>
      <c r="C43" s="427"/>
      <c r="D43" s="29" t="s">
        <v>30</v>
      </c>
      <c r="E43" s="241"/>
      <c r="F43" s="241"/>
      <c r="G43" s="241"/>
      <c r="H43" s="332"/>
      <c r="I43" s="281"/>
      <c r="J43" s="291"/>
      <c r="K43" s="288"/>
    </row>
    <row r="44" spans="1:11" ht="18.95" customHeight="1" x14ac:dyDescent="0.3">
      <c r="A44" s="269"/>
      <c r="B44" s="428"/>
      <c r="C44" s="429"/>
      <c r="D44" s="203"/>
      <c r="E44" s="242"/>
      <c r="F44" s="242"/>
      <c r="G44" s="242"/>
      <c r="H44" s="336"/>
      <c r="I44" s="283"/>
      <c r="J44" s="292"/>
      <c r="K44" s="292"/>
    </row>
    <row r="45" spans="1:11" ht="18.95" customHeight="1" x14ac:dyDescent="0.3">
      <c r="A45" s="268">
        <v>7</v>
      </c>
      <c r="B45" s="426" t="s">
        <v>31</v>
      </c>
      <c r="C45" s="427"/>
      <c r="D45" s="29" t="s">
        <v>213</v>
      </c>
      <c r="E45" s="241">
        <v>5900</v>
      </c>
      <c r="F45" s="240">
        <f>E45</f>
        <v>5900</v>
      </c>
      <c r="G45" s="240">
        <f>F45</f>
        <v>5900</v>
      </c>
      <c r="H45" s="332">
        <v>0</v>
      </c>
      <c r="I45" s="281" t="s">
        <v>129</v>
      </c>
      <c r="J45" s="291" t="s">
        <v>75</v>
      </c>
      <c r="K45" s="298" t="s">
        <v>299</v>
      </c>
    </row>
    <row r="46" spans="1:11" ht="18.95" customHeight="1" x14ac:dyDescent="0.3">
      <c r="A46" s="268"/>
      <c r="B46" s="426" t="s">
        <v>32</v>
      </c>
      <c r="C46" s="427"/>
      <c r="D46" s="29" t="s">
        <v>9</v>
      </c>
      <c r="E46" s="241"/>
      <c r="F46" s="241"/>
      <c r="G46" s="241"/>
      <c r="H46" s="332"/>
      <c r="I46" s="281" t="s">
        <v>130</v>
      </c>
      <c r="J46" s="291" t="s">
        <v>73</v>
      </c>
      <c r="K46" s="297" t="s">
        <v>300</v>
      </c>
    </row>
    <row r="47" spans="1:11" ht="18.95" customHeight="1" x14ac:dyDescent="0.3">
      <c r="A47" s="268"/>
      <c r="B47" s="426"/>
      <c r="C47" s="427"/>
      <c r="D47" s="29" t="s">
        <v>10</v>
      </c>
      <c r="E47" s="241"/>
      <c r="F47" s="241"/>
      <c r="G47" s="241"/>
      <c r="H47" s="332"/>
      <c r="I47" s="281"/>
      <c r="J47" s="291"/>
      <c r="K47" s="297"/>
    </row>
    <row r="48" spans="1:11" ht="18.95" customHeight="1" x14ac:dyDescent="0.3">
      <c r="A48" s="269"/>
      <c r="B48" s="282"/>
      <c r="C48" s="283"/>
      <c r="D48" s="34"/>
      <c r="E48" s="242"/>
      <c r="F48" s="242"/>
      <c r="G48" s="242"/>
      <c r="H48" s="336"/>
      <c r="I48" s="283"/>
      <c r="J48" s="292"/>
      <c r="K48" s="288"/>
    </row>
    <row r="49" spans="1:11" ht="18.75" x14ac:dyDescent="0.3">
      <c r="A49" s="268">
        <v>8</v>
      </c>
      <c r="B49" s="426" t="s">
        <v>34</v>
      </c>
      <c r="C49" s="427"/>
      <c r="D49" s="29" t="s">
        <v>211</v>
      </c>
      <c r="E49" s="241">
        <v>16050</v>
      </c>
      <c r="F49" s="240">
        <f>E49</f>
        <v>16050</v>
      </c>
      <c r="G49" s="240">
        <f>F49</f>
        <v>16050</v>
      </c>
      <c r="H49" s="332">
        <v>0</v>
      </c>
      <c r="I49" s="281" t="s">
        <v>311</v>
      </c>
      <c r="J49" s="291" t="s">
        <v>103</v>
      </c>
      <c r="K49" s="298" t="s">
        <v>299</v>
      </c>
    </row>
    <row r="50" spans="1:11" ht="18.75" x14ac:dyDescent="0.3">
      <c r="A50" s="268"/>
      <c r="B50" s="426" t="s">
        <v>35</v>
      </c>
      <c r="C50" s="427"/>
      <c r="D50" s="29" t="s">
        <v>212</v>
      </c>
      <c r="E50" s="241"/>
      <c r="F50" s="241"/>
      <c r="G50" s="241"/>
      <c r="H50" s="332"/>
      <c r="I50" s="281" t="s">
        <v>152</v>
      </c>
      <c r="J50" s="291" t="s">
        <v>73</v>
      </c>
      <c r="K50" s="297" t="s">
        <v>300</v>
      </c>
    </row>
    <row r="51" spans="1:11" ht="18.75" x14ac:dyDescent="0.3">
      <c r="A51" s="268"/>
      <c r="B51" s="426"/>
      <c r="C51" s="427"/>
      <c r="D51" s="29"/>
      <c r="E51" s="241"/>
      <c r="F51" s="241"/>
      <c r="G51" s="241"/>
      <c r="H51" s="332"/>
      <c r="I51" s="281" t="s">
        <v>132</v>
      </c>
      <c r="J51" s="291"/>
      <c r="K51" s="297"/>
    </row>
    <row r="52" spans="1:11" ht="18.75" x14ac:dyDescent="0.3">
      <c r="A52" s="268"/>
      <c r="B52" s="280"/>
      <c r="C52" s="281"/>
      <c r="D52" s="29"/>
      <c r="E52" s="241"/>
      <c r="F52" s="241"/>
      <c r="G52" s="241"/>
      <c r="H52" s="332"/>
      <c r="I52" s="281" t="s">
        <v>313</v>
      </c>
      <c r="J52" s="291"/>
      <c r="K52" s="291"/>
    </row>
    <row r="53" spans="1:11" ht="18.75" x14ac:dyDescent="0.3">
      <c r="A53" s="268"/>
      <c r="B53" s="280"/>
      <c r="C53" s="281"/>
      <c r="D53" s="29"/>
      <c r="E53" s="241"/>
      <c r="F53" s="241"/>
      <c r="G53" s="241"/>
      <c r="H53" s="332"/>
      <c r="I53" s="281" t="s">
        <v>153</v>
      </c>
      <c r="J53" s="291"/>
      <c r="K53" s="291"/>
    </row>
    <row r="54" spans="1:11" ht="18.75" x14ac:dyDescent="0.3">
      <c r="A54" s="268"/>
      <c r="B54" s="280"/>
      <c r="C54" s="281"/>
      <c r="D54" s="29"/>
      <c r="E54" s="241"/>
      <c r="F54" s="241"/>
      <c r="G54" s="241"/>
      <c r="H54" s="332"/>
      <c r="I54" s="281" t="s">
        <v>132</v>
      </c>
      <c r="J54" s="291"/>
      <c r="K54" s="291"/>
    </row>
    <row r="55" spans="1:11" ht="18.75" x14ac:dyDescent="0.3">
      <c r="A55" s="268"/>
      <c r="B55" s="280"/>
      <c r="C55" s="281"/>
      <c r="D55" s="29"/>
      <c r="E55" s="241"/>
      <c r="F55" s="241"/>
      <c r="G55" s="241"/>
      <c r="H55" s="332"/>
      <c r="I55" s="281" t="s">
        <v>314</v>
      </c>
      <c r="J55" s="291"/>
      <c r="K55" s="291"/>
    </row>
    <row r="56" spans="1:11" ht="18.75" x14ac:dyDescent="0.3">
      <c r="A56" s="268"/>
      <c r="B56" s="280"/>
      <c r="C56" s="281"/>
      <c r="D56" s="29"/>
      <c r="E56" s="241"/>
      <c r="F56" s="241"/>
      <c r="G56" s="241"/>
      <c r="H56" s="332"/>
      <c r="I56" s="281" t="s">
        <v>134</v>
      </c>
      <c r="J56" s="291"/>
      <c r="K56" s="291"/>
    </row>
    <row r="57" spans="1:11" ht="18.75" x14ac:dyDescent="0.3">
      <c r="A57" s="268"/>
      <c r="B57" s="280"/>
      <c r="C57" s="281"/>
      <c r="D57" s="29"/>
      <c r="E57" s="241"/>
      <c r="F57" s="241"/>
      <c r="G57" s="241"/>
      <c r="H57" s="332"/>
      <c r="I57" s="281" t="s">
        <v>135</v>
      </c>
      <c r="J57" s="291"/>
      <c r="K57" s="291"/>
    </row>
    <row r="58" spans="1:11" ht="18.75" x14ac:dyDescent="0.3">
      <c r="A58" s="268"/>
      <c r="B58" s="280"/>
      <c r="C58" s="281"/>
      <c r="D58" s="29"/>
      <c r="E58" s="241"/>
      <c r="F58" s="241"/>
      <c r="G58" s="241"/>
      <c r="H58" s="332"/>
      <c r="I58" s="281" t="s">
        <v>154</v>
      </c>
      <c r="J58" s="291"/>
      <c r="K58" s="291"/>
    </row>
    <row r="59" spans="1:11" ht="18.75" x14ac:dyDescent="0.3">
      <c r="A59" s="269"/>
      <c r="B59" s="282"/>
      <c r="C59" s="283"/>
      <c r="D59" s="34"/>
      <c r="E59" s="242"/>
      <c r="F59" s="242"/>
      <c r="G59" s="242"/>
      <c r="H59" s="242"/>
      <c r="I59" s="296" t="s">
        <v>132</v>
      </c>
      <c r="J59" s="292"/>
      <c r="K59" s="292"/>
    </row>
    <row r="60" spans="1:11" ht="18.75" x14ac:dyDescent="0.3">
      <c r="A60" s="257"/>
      <c r="B60" s="274"/>
      <c r="C60" s="274"/>
      <c r="D60" s="198"/>
      <c r="E60" s="243"/>
      <c r="F60" s="243"/>
      <c r="G60" s="243"/>
      <c r="H60" s="243"/>
      <c r="I60" s="274"/>
      <c r="J60" s="289"/>
      <c r="K60" s="289"/>
    </row>
    <row r="61" spans="1:11" ht="18.95" customHeight="1" x14ac:dyDescent="0.35">
      <c r="A61" s="436" t="s">
        <v>289</v>
      </c>
      <c r="B61" s="436"/>
      <c r="C61" s="436"/>
      <c r="D61" s="436"/>
      <c r="E61" s="436"/>
      <c r="F61" s="436"/>
      <c r="G61" s="436"/>
      <c r="H61" s="436"/>
      <c r="I61" s="436"/>
      <c r="J61" s="436"/>
      <c r="K61" s="436"/>
    </row>
    <row r="62" spans="1:11" ht="18.95" customHeight="1" x14ac:dyDescent="0.35">
      <c r="A62" s="362" t="s">
        <v>115</v>
      </c>
      <c r="B62" s="362"/>
      <c r="C62" s="362"/>
      <c r="D62" s="362"/>
      <c r="E62" s="362"/>
      <c r="F62" s="362"/>
      <c r="G62" s="362"/>
      <c r="H62" s="362"/>
      <c r="I62" s="362"/>
      <c r="J62" s="362"/>
      <c r="K62" s="362"/>
    </row>
    <row r="63" spans="1:11" ht="5.25" customHeight="1" x14ac:dyDescent="0.3">
      <c r="A63" s="257"/>
      <c r="B63" s="289"/>
      <c r="C63" s="289"/>
      <c r="D63" s="289"/>
      <c r="E63" s="244"/>
      <c r="F63" s="244"/>
      <c r="G63" s="244"/>
      <c r="H63" s="244"/>
      <c r="I63" s="289"/>
      <c r="J63" s="289"/>
      <c r="K63" s="289"/>
    </row>
    <row r="64" spans="1:11" ht="18.95" customHeight="1" x14ac:dyDescent="0.3">
      <c r="A64" s="338" t="s">
        <v>0</v>
      </c>
      <c r="B64" s="450" t="s">
        <v>48</v>
      </c>
      <c r="C64" s="451"/>
      <c r="D64" s="339" t="s">
        <v>2</v>
      </c>
      <c r="E64" s="340" t="s">
        <v>79</v>
      </c>
      <c r="F64" s="340" t="s">
        <v>307</v>
      </c>
      <c r="G64" s="340" t="s">
        <v>308</v>
      </c>
      <c r="H64" s="341" t="s">
        <v>301</v>
      </c>
      <c r="I64" s="342" t="s">
        <v>78</v>
      </c>
      <c r="J64" s="343" t="s">
        <v>68</v>
      </c>
      <c r="K64" s="343" t="s">
        <v>5</v>
      </c>
    </row>
    <row r="65" spans="1:11" ht="18.95" customHeight="1" x14ac:dyDescent="0.3">
      <c r="A65" s="344"/>
      <c r="B65" s="452"/>
      <c r="C65" s="453"/>
      <c r="D65" s="345" t="s">
        <v>3</v>
      </c>
      <c r="E65" s="346" t="s">
        <v>59</v>
      </c>
      <c r="F65" s="346" t="s">
        <v>59</v>
      </c>
      <c r="G65" s="346" t="s">
        <v>59</v>
      </c>
      <c r="H65" s="346" t="s">
        <v>59</v>
      </c>
      <c r="I65" s="347"/>
      <c r="J65" s="348"/>
      <c r="K65" s="349"/>
    </row>
    <row r="66" spans="1:11" ht="18.95" customHeight="1" x14ac:dyDescent="0.3">
      <c r="A66" s="299">
        <v>9</v>
      </c>
      <c r="B66" s="456" t="s">
        <v>42</v>
      </c>
      <c r="C66" s="457"/>
      <c r="D66" s="328" t="s">
        <v>27</v>
      </c>
      <c r="E66" s="304">
        <v>7000</v>
      </c>
      <c r="F66" s="304">
        <f>E66</f>
        <v>7000</v>
      </c>
      <c r="G66" s="304">
        <v>0</v>
      </c>
      <c r="H66" s="334">
        <v>7000</v>
      </c>
      <c r="I66" s="312" t="s">
        <v>122</v>
      </c>
      <c r="J66" s="303" t="s">
        <v>104</v>
      </c>
      <c r="K66" s="294" t="s">
        <v>299</v>
      </c>
    </row>
    <row r="67" spans="1:11" ht="18.95" customHeight="1" x14ac:dyDescent="0.3">
      <c r="A67" s="307"/>
      <c r="B67" s="442" t="s">
        <v>44</v>
      </c>
      <c r="C67" s="443"/>
      <c r="D67" s="314" t="s">
        <v>37</v>
      </c>
      <c r="E67" s="310"/>
      <c r="F67" s="310"/>
      <c r="G67" s="310"/>
      <c r="H67" s="334"/>
      <c r="I67" s="312" t="s">
        <v>119</v>
      </c>
      <c r="J67" s="313" t="s">
        <v>73</v>
      </c>
      <c r="K67" s="330"/>
    </row>
    <row r="68" spans="1:11" ht="18.95" customHeight="1" x14ac:dyDescent="0.3">
      <c r="A68" s="307"/>
      <c r="B68" s="454" t="s">
        <v>107</v>
      </c>
      <c r="C68" s="455"/>
      <c r="D68" s="352" t="s">
        <v>239</v>
      </c>
      <c r="E68" s="310"/>
      <c r="F68" s="310"/>
      <c r="G68" s="310"/>
      <c r="H68" s="334"/>
      <c r="I68" s="312" t="s">
        <v>118</v>
      </c>
      <c r="J68" s="313"/>
      <c r="K68" s="337" t="s">
        <v>297</v>
      </c>
    </row>
    <row r="69" spans="1:11" ht="18.95" customHeight="1" x14ac:dyDescent="0.3">
      <c r="A69" s="307"/>
      <c r="B69" s="440"/>
      <c r="C69" s="441"/>
      <c r="D69" s="314" t="s">
        <v>199</v>
      </c>
      <c r="E69" s="310"/>
      <c r="F69" s="310"/>
      <c r="G69" s="310"/>
      <c r="H69" s="334"/>
      <c r="I69" s="329" t="s">
        <v>137</v>
      </c>
      <c r="J69" s="313"/>
      <c r="K69" s="353" t="s">
        <v>294</v>
      </c>
    </row>
    <row r="70" spans="1:11" ht="18.95" customHeight="1" x14ac:dyDescent="0.3">
      <c r="A70" s="307"/>
      <c r="B70" s="315"/>
      <c r="C70" s="316"/>
      <c r="D70" s="314"/>
      <c r="E70" s="310"/>
      <c r="F70" s="310"/>
      <c r="G70" s="310"/>
      <c r="H70" s="334"/>
      <c r="I70" s="312" t="s">
        <v>155</v>
      </c>
      <c r="J70" s="313"/>
      <c r="K70" s="353" t="s">
        <v>295</v>
      </c>
    </row>
    <row r="71" spans="1:11" ht="18.95" customHeight="1" x14ac:dyDescent="0.3">
      <c r="A71" s="317"/>
      <c r="B71" s="318"/>
      <c r="C71" s="319"/>
      <c r="D71" s="320"/>
      <c r="E71" s="322"/>
      <c r="F71" s="322"/>
      <c r="G71" s="322"/>
      <c r="H71" s="335"/>
      <c r="I71" s="324" t="s">
        <v>138</v>
      </c>
      <c r="J71" s="321"/>
      <c r="K71" s="354" t="s">
        <v>296</v>
      </c>
    </row>
    <row r="72" spans="1:11" ht="18.95" customHeight="1" x14ac:dyDescent="0.3">
      <c r="A72" s="268">
        <v>10</v>
      </c>
      <c r="B72" s="430" t="s">
        <v>39</v>
      </c>
      <c r="C72" s="431"/>
      <c r="D72" s="24" t="s">
        <v>26</v>
      </c>
      <c r="E72" s="241">
        <v>18000</v>
      </c>
      <c r="F72" s="240">
        <f>E72</f>
        <v>18000</v>
      </c>
      <c r="G72" s="240">
        <f>F72</f>
        <v>18000</v>
      </c>
      <c r="H72" s="332">
        <v>0</v>
      </c>
      <c r="I72" s="55" t="s">
        <v>139</v>
      </c>
      <c r="J72" s="290" t="s">
        <v>106</v>
      </c>
      <c r="K72" s="298" t="s">
        <v>299</v>
      </c>
    </row>
    <row r="73" spans="1:11" ht="18.95" customHeight="1" x14ac:dyDescent="0.3">
      <c r="A73" s="268"/>
      <c r="B73" s="426" t="s">
        <v>40</v>
      </c>
      <c r="C73" s="427"/>
      <c r="D73" s="29" t="s">
        <v>27</v>
      </c>
      <c r="E73" s="241"/>
      <c r="F73" s="241"/>
      <c r="G73" s="241"/>
      <c r="H73" s="332"/>
      <c r="I73" s="287" t="s">
        <v>140</v>
      </c>
      <c r="J73" s="291" t="s">
        <v>73</v>
      </c>
      <c r="K73" s="297" t="s">
        <v>300</v>
      </c>
    </row>
    <row r="74" spans="1:11" ht="21.75" customHeight="1" x14ac:dyDescent="0.3">
      <c r="A74" s="268"/>
      <c r="B74" s="426" t="s">
        <v>41</v>
      </c>
      <c r="C74" s="427"/>
      <c r="D74" s="29" t="s">
        <v>28</v>
      </c>
      <c r="E74" s="241"/>
      <c r="F74" s="241"/>
      <c r="G74" s="241"/>
      <c r="H74" s="332"/>
      <c r="I74" s="287" t="s">
        <v>141</v>
      </c>
      <c r="J74" s="291" t="s">
        <v>105</v>
      </c>
      <c r="K74" s="297"/>
    </row>
    <row r="75" spans="1:11" ht="21.75" customHeight="1" x14ac:dyDescent="0.3">
      <c r="A75" s="268"/>
      <c r="B75" s="426" t="s">
        <v>102</v>
      </c>
      <c r="C75" s="427"/>
      <c r="D75" s="29" t="s">
        <v>29</v>
      </c>
      <c r="E75" s="241"/>
      <c r="F75" s="241"/>
      <c r="G75" s="241"/>
      <c r="H75" s="332"/>
      <c r="I75" s="287" t="s">
        <v>262</v>
      </c>
      <c r="J75" s="291" t="s">
        <v>73</v>
      </c>
      <c r="K75" s="288"/>
    </row>
    <row r="76" spans="1:11" ht="21.75" customHeight="1" x14ac:dyDescent="0.3">
      <c r="A76" s="268"/>
      <c r="B76" s="424"/>
      <c r="C76" s="425"/>
      <c r="D76" s="29" t="s">
        <v>30</v>
      </c>
      <c r="E76" s="241"/>
      <c r="F76" s="241"/>
      <c r="G76" s="241"/>
      <c r="H76" s="243"/>
      <c r="I76" s="295" t="s">
        <v>261</v>
      </c>
      <c r="J76" s="291" t="s">
        <v>263</v>
      </c>
      <c r="K76" s="291"/>
    </row>
    <row r="77" spans="1:11" ht="21.75" customHeight="1" x14ac:dyDescent="0.3">
      <c r="A77" s="268"/>
      <c r="B77" s="278"/>
      <c r="C77" s="279"/>
      <c r="D77" s="29"/>
      <c r="E77" s="241"/>
      <c r="F77" s="241"/>
      <c r="G77" s="241"/>
      <c r="H77" s="243"/>
      <c r="I77" s="295" t="s">
        <v>142</v>
      </c>
      <c r="J77" s="291"/>
      <c r="K77" s="291"/>
    </row>
    <row r="78" spans="1:11" ht="21.75" customHeight="1" x14ac:dyDescent="0.3">
      <c r="A78" s="268"/>
      <c r="B78" s="278"/>
      <c r="C78" s="279"/>
      <c r="D78" s="29"/>
      <c r="E78" s="241"/>
      <c r="F78" s="241"/>
      <c r="G78" s="241"/>
      <c r="H78" s="243"/>
      <c r="I78" s="29" t="s">
        <v>143</v>
      </c>
      <c r="J78" s="291"/>
      <c r="K78" s="291"/>
    </row>
    <row r="79" spans="1:11" ht="21.75" customHeight="1" x14ac:dyDescent="0.3">
      <c r="A79" s="268"/>
      <c r="B79" s="278"/>
      <c r="C79" s="279"/>
      <c r="D79" s="29"/>
      <c r="E79" s="241"/>
      <c r="F79" s="241"/>
      <c r="G79" s="241"/>
      <c r="H79" s="332"/>
      <c r="I79" s="281" t="s">
        <v>156</v>
      </c>
      <c r="J79" s="291"/>
      <c r="K79" s="291"/>
    </row>
    <row r="80" spans="1:11" ht="21.75" customHeight="1" x14ac:dyDescent="0.3">
      <c r="A80" s="269"/>
      <c r="B80" s="285"/>
      <c r="C80" s="286"/>
      <c r="D80" s="34"/>
      <c r="E80" s="242"/>
      <c r="F80" s="242"/>
      <c r="G80" s="242"/>
      <c r="H80" s="336"/>
      <c r="I80" s="199" t="s">
        <v>157</v>
      </c>
      <c r="J80" s="292"/>
      <c r="K80" s="292"/>
    </row>
    <row r="81" spans="1:11" ht="18.95" customHeight="1" x14ac:dyDescent="0.3">
      <c r="A81" s="268">
        <v>11</v>
      </c>
      <c r="B81" s="426" t="s">
        <v>90</v>
      </c>
      <c r="C81" s="427"/>
      <c r="D81" s="29" t="s">
        <v>213</v>
      </c>
      <c r="E81" s="241">
        <v>22500</v>
      </c>
      <c r="F81" s="240">
        <f>E81</f>
        <v>22500</v>
      </c>
      <c r="G81" s="240">
        <f>F81</f>
        <v>22500</v>
      </c>
      <c r="H81" s="332">
        <v>0</v>
      </c>
      <c r="I81" s="281" t="s">
        <v>144</v>
      </c>
      <c r="J81" s="291" t="s">
        <v>108</v>
      </c>
      <c r="K81" s="298" t="s">
        <v>299</v>
      </c>
    </row>
    <row r="82" spans="1:11" ht="18.95" customHeight="1" x14ac:dyDescent="0.3">
      <c r="A82" s="268"/>
      <c r="B82" s="426" t="s">
        <v>305</v>
      </c>
      <c r="C82" s="427"/>
      <c r="D82" s="29" t="s">
        <v>9</v>
      </c>
      <c r="E82" s="241"/>
      <c r="F82" s="241"/>
      <c r="G82" s="241"/>
      <c r="H82" s="332"/>
      <c r="I82" s="281" t="s">
        <v>145</v>
      </c>
      <c r="J82" s="291" t="s">
        <v>112</v>
      </c>
      <c r="K82" s="297" t="s">
        <v>300</v>
      </c>
    </row>
    <row r="83" spans="1:11" ht="18.95" customHeight="1" x14ac:dyDescent="0.3">
      <c r="A83" s="268"/>
      <c r="B83" s="426" t="s">
        <v>306</v>
      </c>
      <c r="C83" s="427"/>
      <c r="D83" s="29" t="s">
        <v>10</v>
      </c>
      <c r="E83" s="241"/>
      <c r="F83" s="241"/>
      <c r="G83" s="241"/>
      <c r="H83" s="332"/>
      <c r="I83" s="281" t="s">
        <v>146</v>
      </c>
      <c r="J83" s="291"/>
      <c r="K83" s="297"/>
    </row>
    <row r="84" spans="1:11" ht="18.95" customHeight="1" x14ac:dyDescent="0.3">
      <c r="A84" s="268"/>
      <c r="B84" s="280"/>
      <c r="C84" s="281"/>
      <c r="D84" s="29"/>
      <c r="E84" s="241"/>
      <c r="F84" s="241"/>
      <c r="G84" s="241"/>
      <c r="H84" s="332"/>
      <c r="I84" s="281" t="s">
        <v>147</v>
      </c>
      <c r="J84" s="291"/>
      <c r="K84" s="288"/>
    </row>
    <row r="85" spans="1:11" ht="18.95" customHeight="1" x14ac:dyDescent="0.3">
      <c r="A85" s="268"/>
      <c r="B85" s="424"/>
      <c r="C85" s="425"/>
      <c r="D85" s="29"/>
      <c r="E85" s="241"/>
      <c r="F85" s="241"/>
      <c r="G85" s="241"/>
      <c r="H85" s="332"/>
      <c r="I85" s="281" t="s">
        <v>148</v>
      </c>
      <c r="J85" s="291"/>
      <c r="K85" s="291"/>
    </row>
    <row r="86" spans="1:11" ht="18.95" customHeight="1" x14ac:dyDescent="0.3">
      <c r="A86" s="268"/>
      <c r="B86" s="278"/>
      <c r="C86" s="279"/>
      <c r="D86" s="29"/>
      <c r="E86" s="241"/>
      <c r="F86" s="241"/>
      <c r="G86" s="241"/>
      <c r="H86" s="332"/>
      <c r="I86" s="281" t="s">
        <v>159</v>
      </c>
      <c r="J86" s="291"/>
      <c r="K86" s="291"/>
    </row>
    <row r="87" spans="1:11" ht="18.95" customHeight="1" x14ac:dyDescent="0.3">
      <c r="A87" s="268"/>
      <c r="B87" s="278"/>
      <c r="C87" s="279"/>
      <c r="D87" s="29"/>
      <c r="E87" s="241"/>
      <c r="F87" s="241"/>
      <c r="G87" s="241"/>
      <c r="H87" s="332"/>
      <c r="I87" s="281" t="s">
        <v>147</v>
      </c>
      <c r="J87" s="291"/>
      <c r="K87" s="291"/>
    </row>
    <row r="88" spans="1:11" ht="18.95" customHeight="1" x14ac:dyDescent="0.3">
      <c r="A88" s="269"/>
      <c r="B88" s="285"/>
      <c r="C88" s="286"/>
      <c r="D88" s="34"/>
      <c r="E88" s="242"/>
      <c r="F88" s="242"/>
      <c r="G88" s="242"/>
      <c r="H88" s="336"/>
      <c r="I88" s="283" t="s">
        <v>148</v>
      </c>
      <c r="J88" s="292"/>
      <c r="K88" s="292"/>
    </row>
    <row r="89" spans="1:11" ht="18.95" customHeight="1" x14ac:dyDescent="0.3">
      <c r="A89" s="257"/>
      <c r="B89" s="289"/>
      <c r="C89" s="289"/>
      <c r="D89" s="198"/>
      <c r="E89" s="243"/>
      <c r="F89" s="243"/>
      <c r="G89" s="243"/>
      <c r="H89" s="243"/>
      <c r="I89" s="274"/>
      <c r="J89" s="289"/>
      <c r="K89" s="289"/>
    </row>
    <row r="90" spans="1:11" ht="18.95" customHeight="1" x14ac:dyDescent="0.35">
      <c r="A90" s="436" t="s">
        <v>289</v>
      </c>
      <c r="B90" s="436"/>
      <c r="C90" s="436"/>
      <c r="D90" s="436"/>
      <c r="E90" s="436"/>
      <c r="F90" s="436"/>
      <c r="G90" s="436"/>
      <c r="H90" s="436"/>
      <c r="I90" s="436"/>
      <c r="J90" s="436"/>
      <c r="K90" s="436"/>
    </row>
    <row r="91" spans="1:11" ht="18.95" customHeight="1" x14ac:dyDescent="0.35">
      <c r="A91" s="362" t="s">
        <v>115</v>
      </c>
      <c r="B91" s="362"/>
      <c r="C91" s="362"/>
      <c r="D91" s="362"/>
      <c r="E91" s="362"/>
      <c r="F91" s="362"/>
      <c r="G91" s="362"/>
      <c r="H91" s="362"/>
      <c r="I91" s="362"/>
      <c r="J91" s="362"/>
      <c r="K91" s="362"/>
    </row>
    <row r="92" spans="1:11" ht="18.95" customHeight="1" x14ac:dyDescent="0.3">
      <c r="A92" s="338" t="s">
        <v>0</v>
      </c>
      <c r="B92" s="450" t="s">
        <v>48</v>
      </c>
      <c r="C92" s="451"/>
      <c r="D92" s="339" t="s">
        <v>2</v>
      </c>
      <c r="E92" s="340" t="s">
        <v>79</v>
      </c>
      <c r="F92" s="340" t="s">
        <v>307</v>
      </c>
      <c r="G92" s="340" t="s">
        <v>308</v>
      </c>
      <c r="H92" s="341" t="s">
        <v>301</v>
      </c>
      <c r="I92" s="342" t="s">
        <v>78</v>
      </c>
      <c r="J92" s="343" t="s">
        <v>68</v>
      </c>
      <c r="K92" s="343" t="s">
        <v>5</v>
      </c>
    </row>
    <row r="93" spans="1:11" ht="18.95" customHeight="1" x14ac:dyDescent="0.3">
      <c r="A93" s="344"/>
      <c r="B93" s="452"/>
      <c r="C93" s="453"/>
      <c r="D93" s="345" t="s">
        <v>3</v>
      </c>
      <c r="E93" s="346" t="s">
        <v>59</v>
      </c>
      <c r="F93" s="346" t="s">
        <v>59</v>
      </c>
      <c r="G93" s="346" t="s">
        <v>59</v>
      </c>
      <c r="H93" s="346" t="s">
        <v>59</v>
      </c>
      <c r="I93" s="347"/>
      <c r="J93" s="348"/>
      <c r="K93" s="349"/>
    </row>
    <row r="94" spans="1:11" ht="18.95" customHeight="1" x14ac:dyDescent="0.3">
      <c r="A94" s="267">
        <v>12</v>
      </c>
      <c r="B94" s="430" t="s">
        <v>84</v>
      </c>
      <c r="C94" s="431"/>
      <c r="D94" s="24" t="s">
        <v>27</v>
      </c>
      <c r="E94" s="240">
        <v>4500</v>
      </c>
      <c r="F94" s="240">
        <f>E94</f>
        <v>4500</v>
      </c>
      <c r="G94" s="240">
        <f>F94</f>
        <v>4500</v>
      </c>
      <c r="H94" s="331">
        <v>0</v>
      </c>
      <c r="I94" s="284" t="s">
        <v>149</v>
      </c>
      <c r="J94" s="290" t="s">
        <v>109</v>
      </c>
      <c r="K94" s="298" t="s">
        <v>299</v>
      </c>
    </row>
    <row r="95" spans="1:11" ht="18.95" customHeight="1" x14ac:dyDescent="0.3">
      <c r="A95" s="268"/>
      <c r="B95" s="426" t="s">
        <v>85</v>
      </c>
      <c r="C95" s="427"/>
      <c r="D95" s="29" t="s">
        <v>37</v>
      </c>
      <c r="E95" s="241"/>
      <c r="F95" s="241"/>
      <c r="G95" s="241"/>
      <c r="H95" s="332"/>
      <c r="I95" s="281" t="s">
        <v>150</v>
      </c>
      <c r="J95" s="291" t="s">
        <v>73</v>
      </c>
      <c r="K95" s="297" t="s">
        <v>300</v>
      </c>
    </row>
    <row r="96" spans="1:11" ht="18.95" customHeight="1" x14ac:dyDescent="0.3">
      <c r="A96" s="268"/>
      <c r="B96" s="426" t="s">
        <v>86</v>
      </c>
      <c r="C96" s="427"/>
      <c r="D96" s="29" t="s">
        <v>239</v>
      </c>
      <c r="E96" s="241"/>
      <c r="F96" s="241"/>
      <c r="G96" s="241"/>
      <c r="H96" s="332"/>
      <c r="I96" s="281" t="s">
        <v>151</v>
      </c>
      <c r="J96" s="291"/>
      <c r="K96" s="297"/>
    </row>
    <row r="97" spans="1:11" ht="18.95" customHeight="1" x14ac:dyDescent="0.3">
      <c r="A97" s="268"/>
      <c r="B97" s="426" t="s">
        <v>83</v>
      </c>
      <c r="C97" s="427"/>
      <c r="D97" s="29" t="s">
        <v>199</v>
      </c>
      <c r="E97" s="241"/>
      <c r="F97" s="241"/>
      <c r="G97" s="241"/>
      <c r="H97" s="332"/>
      <c r="I97" s="281" t="s">
        <v>158</v>
      </c>
      <c r="J97" s="291"/>
      <c r="K97" s="291"/>
    </row>
    <row r="98" spans="1:11" ht="18.95" customHeight="1" x14ac:dyDescent="0.3">
      <c r="A98" s="269"/>
      <c r="B98" s="428" t="s">
        <v>67</v>
      </c>
      <c r="C98" s="429"/>
      <c r="D98" s="34"/>
      <c r="E98" s="242"/>
      <c r="F98" s="242"/>
      <c r="G98" s="242"/>
      <c r="H98" s="336"/>
      <c r="I98" s="283" t="s">
        <v>126</v>
      </c>
      <c r="J98" s="292"/>
      <c r="K98" s="292"/>
    </row>
    <row r="99" spans="1:11" ht="18.95" customHeight="1" x14ac:dyDescent="0.3">
      <c r="A99" s="268">
        <v>13</v>
      </c>
      <c r="B99" s="426" t="s">
        <v>288</v>
      </c>
      <c r="C99" s="427"/>
      <c r="D99" s="29" t="s">
        <v>213</v>
      </c>
      <c r="E99" s="241">
        <v>19500</v>
      </c>
      <c r="F99" s="240">
        <f>E99</f>
        <v>19500</v>
      </c>
      <c r="G99" s="240">
        <f>F99</f>
        <v>19500</v>
      </c>
      <c r="H99" s="332">
        <v>0</v>
      </c>
      <c r="I99" s="281" t="s">
        <v>160</v>
      </c>
      <c r="J99" s="291" t="s">
        <v>110</v>
      </c>
      <c r="K99" s="298" t="s">
        <v>299</v>
      </c>
    </row>
    <row r="100" spans="1:11" ht="18.95" customHeight="1" x14ac:dyDescent="0.3">
      <c r="A100" s="268"/>
      <c r="B100" s="426" t="s">
        <v>50</v>
      </c>
      <c r="C100" s="427"/>
      <c r="D100" s="29" t="s">
        <v>9</v>
      </c>
      <c r="E100" s="241"/>
      <c r="F100" s="241"/>
      <c r="G100" s="241"/>
      <c r="H100" s="332"/>
      <c r="I100" s="281" t="s">
        <v>152</v>
      </c>
      <c r="J100" s="291" t="s">
        <v>113</v>
      </c>
      <c r="K100" s="297" t="s">
        <v>300</v>
      </c>
    </row>
    <row r="101" spans="1:11" ht="21.75" customHeight="1" x14ac:dyDescent="0.3">
      <c r="A101" s="268"/>
      <c r="B101" s="426" t="s">
        <v>51</v>
      </c>
      <c r="C101" s="427"/>
      <c r="D101" s="29" t="s">
        <v>10</v>
      </c>
      <c r="E101" s="241"/>
      <c r="F101" s="241"/>
      <c r="G101" s="241"/>
      <c r="H101" s="241"/>
      <c r="I101" s="288" t="s">
        <v>132</v>
      </c>
      <c r="J101" s="291"/>
      <c r="K101" s="297"/>
    </row>
    <row r="102" spans="1:11" ht="21.75" customHeight="1" x14ac:dyDescent="0.3">
      <c r="A102" s="268"/>
      <c r="B102" s="280"/>
      <c r="C102" s="281"/>
      <c r="D102" s="29"/>
      <c r="E102" s="241"/>
      <c r="F102" s="241"/>
      <c r="G102" s="241"/>
      <c r="H102" s="332"/>
      <c r="I102" s="281" t="s">
        <v>161</v>
      </c>
      <c r="J102" s="291"/>
      <c r="K102" s="288"/>
    </row>
    <row r="103" spans="1:11" ht="21.75" customHeight="1" x14ac:dyDescent="0.3">
      <c r="A103" s="268"/>
      <c r="B103" s="280"/>
      <c r="C103" s="281"/>
      <c r="D103" s="29"/>
      <c r="E103" s="241"/>
      <c r="F103" s="241"/>
      <c r="G103" s="241"/>
      <c r="H103" s="332"/>
      <c r="I103" s="281" t="s">
        <v>304</v>
      </c>
      <c r="J103" s="291"/>
      <c r="K103" s="291"/>
    </row>
    <row r="104" spans="1:11" ht="21.75" customHeight="1" x14ac:dyDescent="0.3">
      <c r="A104" s="268"/>
      <c r="B104" s="280"/>
      <c r="C104" s="281"/>
      <c r="D104" s="29"/>
      <c r="E104" s="241"/>
      <c r="F104" s="241"/>
      <c r="G104" s="241"/>
      <c r="H104" s="332"/>
      <c r="I104" s="281" t="s">
        <v>162</v>
      </c>
      <c r="J104" s="291"/>
      <c r="K104" s="291"/>
    </row>
    <row r="105" spans="1:11" ht="21.75" customHeight="1" x14ac:dyDescent="0.3">
      <c r="A105" s="268"/>
      <c r="B105" s="280"/>
      <c r="C105" s="281"/>
      <c r="D105" s="29"/>
      <c r="E105" s="241"/>
      <c r="F105" s="241"/>
      <c r="G105" s="241"/>
      <c r="H105" s="332"/>
      <c r="I105" s="281" t="s">
        <v>163</v>
      </c>
      <c r="J105" s="291"/>
      <c r="K105" s="291"/>
    </row>
    <row r="106" spans="1:11" ht="18.95" customHeight="1" x14ac:dyDescent="0.3">
      <c r="A106" s="269"/>
      <c r="B106" s="432"/>
      <c r="C106" s="433"/>
      <c r="D106" s="49"/>
      <c r="E106" s="242"/>
      <c r="F106" s="242"/>
      <c r="G106" s="242"/>
      <c r="H106" s="336"/>
      <c r="I106" s="283" t="s">
        <v>118</v>
      </c>
      <c r="J106" s="292"/>
      <c r="K106" s="292"/>
    </row>
    <row r="107" spans="1:11" ht="18.95" customHeight="1" x14ac:dyDescent="0.3">
      <c r="A107" s="268">
        <v>14</v>
      </c>
      <c r="B107" s="426" t="s">
        <v>87</v>
      </c>
      <c r="C107" s="427"/>
      <c r="D107" s="29" t="s">
        <v>27</v>
      </c>
      <c r="E107" s="241">
        <v>9000</v>
      </c>
      <c r="F107" s="240">
        <f>E107</f>
        <v>9000</v>
      </c>
      <c r="G107" s="240">
        <f>F107</f>
        <v>9000</v>
      </c>
      <c r="H107" s="332">
        <v>0</v>
      </c>
      <c r="I107" s="53" t="s">
        <v>169</v>
      </c>
      <c r="J107" s="291" t="s">
        <v>111</v>
      </c>
      <c r="K107" s="298" t="s">
        <v>299</v>
      </c>
    </row>
    <row r="108" spans="1:11" ht="18.95" customHeight="1" x14ac:dyDescent="0.3">
      <c r="A108" s="268"/>
      <c r="B108" s="426" t="s">
        <v>88</v>
      </c>
      <c r="C108" s="427"/>
      <c r="D108" s="29" t="s">
        <v>37</v>
      </c>
      <c r="E108" s="241"/>
      <c r="F108" s="241"/>
      <c r="G108" s="241"/>
      <c r="H108" s="332"/>
      <c r="I108" s="281" t="s">
        <v>127</v>
      </c>
      <c r="J108" s="291" t="s">
        <v>73</v>
      </c>
      <c r="K108" s="297" t="s">
        <v>300</v>
      </c>
    </row>
    <row r="109" spans="1:11" ht="18.95" customHeight="1" x14ac:dyDescent="0.3">
      <c r="A109" s="268"/>
      <c r="B109" s="426" t="s">
        <v>89</v>
      </c>
      <c r="C109" s="427"/>
      <c r="D109" s="29" t="s">
        <v>198</v>
      </c>
      <c r="E109" s="241"/>
      <c r="F109" s="241"/>
      <c r="G109" s="241"/>
      <c r="H109" s="332"/>
      <c r="I109" s="281" t="s">
        <v>126</v>
      </c>
      <c r="J109" s="291"/>
      <c r="K109" s="297"/>
    </row>
    <row r="110" spans="1:11" ht="18.95" customHeight="1" x14ac:dyDescent="0.3">
      <c r="A110" s="268"/>
      <c r="B110" s="424"/>
      <c r="C110" s="425"/>
      <c r="D110" s="29" t="s">
        <v>199</v>
      </c>
      <c r="E110" s="241"/>
      <c r="F110" s="241"/>
      <c r="G110" s="241"/>
      <c r="H110" s="332"/>
      <c r="I110" s="53" t="s">
        <v>168</v>
      </c>
      <c r="J110" s="291"/>
      <c r="K110" s="291"/>
    </row>
    <row r="111" spans="1:11" ht="18.95" customHeight="1" x14ac:dyDescent="0.3">
      <c r="A111" s="268"/>
      <c r="B111" s="278"/>
      <c r="C111" s="279"/>
      <c r="D111" s="29"/>
      <c r="E111" s="241"/>
      <c r="F111" s="241"/>
      <c r="G111" s="241"/>
      <c r="H111" s="332"/>
      <c r="I111" s="281" t="s">
        <v>166</v>
      </c>
      <c r="J111" s="291"/>
      <c r="K111" s="291"/>
    </row>
    <row r="112" spans="1:11" ht="18.95" customHeight="1" x14ac:dyDescent="0.3">
      <c r="A112" s="268"/>
      <c r="B112" s="278"/>
      <c r="C112" s="279"/>
      <c r="D112" s="29"/>
      <c r="E112" s="241"/>
      <c r="F112" s="241"/>
      <c r="G112" s="241"/>
      <c r="H112" s="332"/>
      <c r="I112" s="281" t="s">
        <v>167</v>
      </c>
      <c r="J112" s="291"/>
      <c r="K112" s="291"/>
    </row>
    <row r="113" spans="1:11" ht="18.95" customHeight="1" x14ac:dyDescent="0.3">
      <c r="A113" s="271"/>
      <c r="B113" s="447" t="s">
        <v>60</v>
      </c>
      <c r="C113" s="448"/>
      <c r="D113" s="449"/>
      <c r="E113" s="351">
        <f>E6+E10+E19+E25+E36+E40+E45+E49+E66+E72+E81+E94+E99+E107</f>
        <v>145288</v>
      </c>
      <c r="F113" s="351">
        <f>F6+F10+F19+F25+F36+F40+F45+F49+F66+F72+F81+F94+F99+F107</f>
        <v>128488</v>
      </c>
      <c r="G113" s="351">
        <f>G6+G10+G19+G25+G36+G40+G45+G49+G66+G72+G81+G94+G99+G107</f>
        <v>121488</v>
      </c>
      <c r="H113" s="351">
        <f>H6+H10+H19+H25+H36+H40+H45+H49+H66+H72+H81+H94+H99+H107</f>
        <v>7000</v>
      </c>
      <c r="I113" s="293"/>
      <c r="J113" s="293"/>
      <c r="K113" s="293"/>
    </row>
    <row r="114" spans="1:11" ht="15" customHeight="1" x14ac:dyDescent="0.3">
      <c r="A114" s="261"/>
      <c r="B114" s="57"/>
      <c r="C114" s="57"/>
      <c r="D114" s="57"/>
      <c r="E114" s="247"/>
      <c r="F114" s="264"/>
      <c r="G114" s="264"/>
      <c r="H114" s="264"/>
      <c r="I114" s="414" t="s">
        <v>274</v>
      </c>
      <c r="J114" s="414"/>
      <c r="K114" s="414"/>
    </row>
    <row r="115" spans="1:11" ht="19.5" customHeight="1" x14ac:dyDescent="0.3">
      <c r="A115" s="261"/>
      <c r="B115" s="57"/>
      <c r="C115" s="57"/>
      <c r="D115" s="57"/>
      <c r="E115" s="247"/>
      <c r="F115" s="264"/>
      <c r="G115" s="264"/>
      <c r="H115" s="264"/>
      <c r="I115" s="416" t="s">
        <v>303</v>
      </c>
      <c r="J115" s="416"/>
      <c r="K115" s="416"/>
    </row>
    <row r="116" spans="1:11" ht="19.5" customHeight="1" x14ac:dyDescent="0.3">
      <c r="A116" s="261"/>
      <c r="B116" s="57"/>
      <c r="C116" s="57"/>
      <c r="D116" s="57"/>
      <c r="E116" s="247"/>
      <c r="F116" s="264"/>
      <c r="G116" s="264"/>
      <c r="H116" s="264"/>
      <c r="I116" s="414" t="s">
        <v>275</v>
      </c>
      <c r="J116" s="414"/>
      <c r="K116" s="414"/>
    </row>
    <row r="117" spans="1:11" ht="21" x14ac:dyDescent="0.3">
      <c r="A117" s="261"/>
      <c r="B117" s="57"/>
      <c r="C117" s="57"/>
      <c r="D117" s="57"/>
      <c r="E117" s="247"/>
      <c r="F117" s="264"/>
      <c r="G117" s="264"/>
      <c r="H117" s="264"/>
      <c r="I117" s="414" t="s">
        <v>276</v>
      </c>
      <c r="J117" s="414"/>
      <c r="K117" s="414"/>
    </row>
    <row r="118" spans="1:11" ht="21" x14ac:dyDescent="0.35">
      <c r="A118" s="261"/>
      <c r="B118" s="57"/>
      <c r="C118" s="57"/>
      <c r="D118" s="57"/>
      <c r="E118" s="247"/>
      <c r="F118" s="264"/>
      <c r="G118" s="264"/>
      <c r="H118" s="264"/>
      <c r="I118" s="415" t="s">
        <v>302</v>
      </c>
      <c r="J118" s="415"/>
      <c r="K118" s="415"/>
    </row>
    <row r="119" spans="1:11" ht="21" x14ac:dyDescent="0.35">
      <c r="A119" s="272"/>
      <c r="B119" s="1"/>
      <c r="C119" s="1"/>
      <c r="D119" s="1"/>
      <c r="E119" s="248"/>
      <c r="F119" s="248"/>
      <c r="G119" s="248"/>
      <c r="H119" s="248"/>
      <c r="I119" s="1"/>
      <c r="J119" s="1"/>
      <c r="K119" s="1"/>
    </row>
    <row r="120" spans="1:11" ht="21" x14ac:dyDescent="0.35">
      <c r="A120" s="272"/>
      <c r="B120" s="1"/>
      <c r="C120" s="1"/>
      <c r="D120" s="1"/>
      <c r="E120" s="248"/>
      <c r="F120" s="248"/>
      <c r="G120" s="248"/>
      <c r="H120" s="248"/>
      <c r="I120" s="1"/>
      <c r="J120" s="1"/>
      <c r="K120" s="1"/>
    </row>
    <row r="121" spans="1:11" ht="21" x14ac:dyDescent="0.35">
      <c r="A121" s="272"/>
      <c r="B121" s="1"/>
      <c r="C121" s="1"/>
      <c r="D121" s="1"/>
      <c r="E121" s="248"/>
      <c r="F121" s="248"/>
      <c r="G121" s="248"/>
      <c r="H121" s="248"/>
      <c r="I121" s="1"/>
      <c r="J121" s="1"/>
      <c r="K121" s="1"/>
    </row>
    <row r="122" spans="1:11" ht="21" x14ac:dyDescent="0.35">
      <c r="A122" s="272"/>
      <c r="B122" s="1"/>
      <c r="C122" s="1"/>
      <c r="D122" s="1"/>
      <c r="E122" s="248"/>
      <c r="F122" s="248"/>
      <c r="G122" s="248"/>
      <c r="H122" s="248"/>
      <c r="I122" s="1"/>
      <c r="J122" s="1"/>
      <c r="K122" s="1"/>
    </row>
    <row r="123" spans="1:11" ht="21" x14ac:dyDescent="0.35">
      <c r="A123" s="272"/>
      <c r="B123" s="1"/>
      <c r="C123" s="1"/>
      <c r="D123" s="1"/>
      <c r="E123" s="248"/>
      <c r="F123" s="248"/>
      <c r="G123" s="248"/>
      <c r="H123" s="248"/>
      <c r="I123" s="1"/>
      <c r="J123" s="1"/>
      <c r="K123" s="1"/>
    </row>
    <row r="124" spans="1:11" ht="21" x14ac:dyDescent="0.35">
      <c r="A124" s="272"/>
      <c r="B124" s="1"/>
      <c r="C124" s="1"/>
      <c r="D124" s="1"/>
      <c r="E124" s="248"/>
      <c r="F124" s="248"/>
      <c r="G124" s="248"/>
      <c r="H124" s="248"/>
      <c r="I124" s="1"/>
      <c r="J124" s="1"/>
      <c r="K124" s="1"/>
    </row>
    <row r="125" spans="1:11" ht="21" x14ac:dyDescent="0.35">
      <c r="A125" s="272"/>
      <c r="B125" s="1"/>
      <c r="C125" s="1"/>
      <c r="D125" s="1"/>
      <c r="E125" s="248"/>
      <c r="F125" s="248"/>
      <c r="G125" s="248"/>
      <c r="H125" s="248"/>
      <c r="I125" s="1"/>
      <c r="J125" s="1"/>
      <c r="K125" s="1"/>
    </row>
    <row r="126" spans="1:11" ht="21" x14ac:dyDescent="0.35">
      <c r="A126" s="272"/>
      <c r="B126" s="1"/>
      <c r="C126" s="1"/>
      <c r="D126" s="1"/>
      <c r="E126" s="248"/>
      <c r="F126" s="248"/>
      <c r="G126" s="248"/>
      <c r="H126" s="248"/>
      <c r="I126" s="1"/>
      <c r="J126" s="1"/>
      <c r="K126" s="1"/>
    </row>
    <row r="127" spans="1:11" ht="21" x14ac:dyDescent="0.35">
      <c r="A127" s="272"/>
      <c r="B127" s="1"/>
      <c r="C127" s="1"/>
      <c r="D127" s="1"/>
      <c r="E127" s="248"/>
      <c r="F127" s="248"/>
      <c r="G127" s="248"/>
      <c r="H127" s="248"/>
      <c r="I127" s="1"/>
      <c r="J127" s="1"/>
      <c r="K127" s="1"/>
    </row>
    <row r="128" spans="1:11" ht="21" x14ac:dyDescent="0.35">
      <c r="A128" s="272"/>
      <c r="B128" s="1"/>
      <c r="C128" s="1"/>
      <c r="D128" s="1"/>
      <c r="E128" s="248"/>
      <c r="F128" s="248"/>
      <c r="G128" s="248"/>
      <c r="H128" s="248"/>
      <c r="I128" s="1"/>
      <c r="J128" s="1"/>
      <c r="K128" s="1"/>
    </row>
    <row r="129" spans="1:11" ht="21" x14ac:dyDescent="0.35">
      <c r="A129" s="272"/>
      <c r="B129" s="1"/>
      <c r="C129" s="1"/>
      <c r="D129" s="1"/>
      <c r="E129" s="248"/>
      <c r="F129" s="248"/>
      <c r="G129" s="248"/>
      <c r="H129" s="248"/>
      <c r="I129" s="1"/>
      <c r="J129" s="1"/>
      <c r="K129" s="1"/>
    </row>
    <row r="130" spans="1:11" ht="21" x14ac:dyDescent="0.35">
      <c r="A130" s="272"/>
      <c r="B130" s="1"/>
      <c r="C130" s="1"/>
      <c r="D130" s="1"/>
      <c r="E130" s="248"/>
      <c r="F130" s="248"/>
      <c r="G130" s="248"/>
      <c r="H130" s="248"/>
      <c r="I130" s="1"/>
      <c r="J130" s="1"/>
      <c r="K130" s="1"/>
    </row>
    <row r="131" spans="1:11" ht="21" x14ac:dyDescent="0.35">
      <c r="A131" s="272"/>
      <c r="B131" s="1"/>
      <c r="C131" s="1"/>
      <c r="D131" s="1"/>
      <c r="E131" s="248"/>
      <c r="F131" s="248"/>
      <c r="G131" s="248"/>
      <c r="H131" s="248"/>
      <c r="I131" s="1"/>
      <c r="J131" s="1"/>
      <c r="K131" s="1"/>
    </row>
    <row r="132" spans="1:11" ht="21" x14ac:dyDescent="0.35">
      <c r="A132" s="272"/>
      <c r="B132" s="1"/>
      <c r="C132" s="1"/>
      <c r="D132" s="1"/>
      <c r="E132" s="248"/>
      <c r="F132" s="248"/>
      <c r="G132" s="248"/>
      <c r="H132" s="248"/>
      <c r="I132" s="1"/>
      <c r="J132" s="1"/>
      <c r="K132" s="1"/>
    </row>
    <row r="133" spans="1:11" ht="21" x14ac:dyDescent="0.35">
      <c r="A133" s="272"/>
      <c r="B133" s="1"/>
      <c r="C133" s="1"/>
      <c r="D133" s="1"/>
      <c r="E133" s="248"/>
      <c r="F133" s="248"/>
      <c r="G133" s="248"/>
      <c r="H133" s="248"/>
      <c r="I133" s="1"/>
      <c r="J133" s="1"/>
      <c r="K133" s="1"/>
    </row>
    <row r="134" spans="1:11" ht="21" x14ac:dyDescent="0.35">
      <c r="A134" s="272"/>
      <c r="B134" s="1"/>
      <c r="C134" s="1"/>
      <c r="D134" s="1"/>
      <c r="E134" s="248"/>
      <c r="F134" s="248"/>
      <c r="G134" s="248"/>
      <c r="H134" s="248"/>
      <c r="I134" s="1"/>
      <c r="J134" s="1"/>
      <c r="K134" s="1"/>
    </row>
    <row r="135" spans="1:11" ht="21" x14ac:dyDescent="0.35">
      <c r="A135" s="272"/>
      <c r="B135" s="1"/>
      <c r="C135" s="1"/>
      <c r="D135" s="1"/>
      <c r="E135" s="248"/>
      <c r="F135" s="248"/>
      <c r="G135" s="248"/>
      <c r="H135" s="248"/>
      <c r="I135" s="1"/>
      <c r="J135" s="1"/>
      <c r="K135" s="1"/>
    </row>
    <row r="136" spans="1:11" ht="21" x14ac:dyDescent="0.35">
      <c r="A136" s="272"/>
      <c r="B136" s="1"/>
      <c r="C136" s="1"/>
      <c r="D136" s="1"/>
      <c r="E136" s="248"/>
      <c r="F136" s="248"/>
      <c r="G136" s="248"/>
      <c r="H136" s="248"/>
      <c r="I136" s="1"/>
      <c r="J136" s="1"/>
      <c r="K136" s="1"/>
    </row>
    <row r="137" spans="1:11" ht="21" x14ac:dyDescent="0.35">
      <c r="A137" s="272"/>
      <c r="B137" s="1"/>
      <c r="C137" s="1"/>
      <c r="D137" s="1"/>
      <c r="E137" s="248"/>
      <c r="F137" s="248"/>
      <c r="G137" s="248"/>
      <c r="H137" s="248"/>
      <c r="I137" s="1"/>
      <c r="J137" s="1"/>
      <c r="K137" s="1"/>
    </row>
    <row r="138" spans="1:11" ht="21" x14ac:dyDescent="0.35">
      <c r="A138" s="272"/>
      <c r="B138" s="1"/>
      <c r="C138" s="1"/>
      <c r="D138" s="1"/>
      <c r="E138" s="248"/>
      <c r="F138" s="248"/>
      <c r="G138" s="248"/>
      <c r="H138" s="248"/>
      <c r="I138" s="1"/>
      <c r="J138" s="1"/>
      <c r="K138" s="1"/>
    </row>
    <row r="139" spans="1:11" ht="21" x14ac:dyDescent="0.35">
      <c r="A139" s="272"/>
      <c r="B139" s="1"/>
      <c r="C139" s="1"/>
      <c r="D139" s="1"/>
      <c r="E139" s="248"/>
      <c r="F139" s="248"/>
      <c r="G139" s="248"/>
      <c r="H139" s="248"/>
      <c r="I139" s="1"/>
      <c r="J139" s="1"/>
      <c r="K139" s="1"/>
    </row>
    <row r="140" spans="1:11" ht="21" x14ac:dyDescent="0.35">
      <c r="A140" s="272"/>
      <c r="B140" s="1"/>
      <c r="C140" s="1"/>
      <c r="D140" s="1"/>
      <c r="E140" s="248"/>
      <c r="F140" s="248"/>
      <c r="G140" s="248"/>
      <c r="H140" s="248"/>
      <c r="I140" s="1"/>
      <c r="J140" s="1"/>
      <c r="K140" s="1"/>
    </row>
    <row r="141" spans="1:11" ht="21" x14ac:dyDescent="0.35">
      <c r="A141" s="272"/>
      <c r="B141" s="1"/>
      <c r="C141" s="1"/>
      <c r="D141" s="1"/>
      <c r="E141" s="248"/>
      <c r="F141" s="248"/>
      <c r="G141" s="248"/>
      <c r="H141" s="248"/>
      <c r="I141" s="1"/>
      <c r="J141" s="1"/>
      <c r="K141" s="1"/>
    </row>
    <row r="142" spans="1:11" ht="21" x14ac:dyDescent="0.35">
      <c r="A142" s="272"/>
      <c r="B142" s="1"/>
      <c r="C142" s="1"/>
      <c r="D142" s="1"/>
      <c r="E142" s="248"/>
      <c r="F142" s="248"/>
      <c r="G142" s="248"/>
      <c r="H142" s="248"/>
      <c r="I142" s="1"/>
      <c r="J142" s="1"/>
      <c r="K142" s="1"/>
    </row>
    <row r="143" spans="1:11" ht="21" x14ac:dyDescent="0.35">
      <c r="A143" s="272"/>
      <c r="B143" s="1"/>
      <c r="C143" s="1"/>
      <c r="D143" s="1"/>
      <c r="E143" s="248"/>
      <c r="F143" s="248"/>
      <c r="G143" s="248"/>
      <c r="H143" s="248"/>
      <c r="I143" s="1"/>
      <c r="J143" s="1"/>
      <c r="K143" s="1"/>
    </row>
    <row r="144" spans="1:11" ht="21" x14ac:dyDescent="0.35">
      <c r="A144" s="272"/>
      <c r="B144" s="1"/>
      <c r="C144" s="1"/>
      <c r="D144" s="1"/>
      <c r="E144" s="248"/>
      <c r="F144" s="248"/>
      <c r="G144" s="248"/>
      <c r="H144" s="248"/>
      <c r="I144" s="1"/>
      <c r="J144" s="1"/>
      <c r="K144" s="1"/>
    </row>
    <row r="145" spans="1:11" ht="21" x14ac:dyDescent="0.35">
      <c r="A145" s="272"/>
      <c r="B145" s="1"/>
      <c r="C145" s="1"/>
      <c r="D145" s="1"/>
      <c r="E145" s="248"/>
      <c r="F145" s="248"/>
      <c r="G145" s="248"/>
      <c r="H145" s="248"/>
      <c r="I145" s="1"/>
      <c r="J145" s="1"/>
      <c r="K145" s="1"/>
    </row>
    <row r="146" spans="1:11" ht="21" x14ac:dyDescent="0.35">
      <c r="A146" s="272"/>
      <c r="B146" s="1"/>
      <c r="C146" s="1"/>
      <c r="D146" s="1"/>
      <c r="E146" s="248"/>
      <c r="F146" s="248"/>
      <c r="G146" s="248"/>
      <c r="H146" s="248"/>
      <c r="I146" s="1"/>
      <c r="J146" s="1"/>
      <c r="K146" s="1"/>
    </row>
    <row r="147" spans="1:11" ht="21" x14ac:dyDescent="0.35">
      <c r="A147" s="272"/>
      <c r="B147" s="1"/>
      <c r="C147" s="1"/>
      <c r="D147" s="1"/>
      <c r="E147" s="248"/>
      <c r="F147" s="248"/>
      <c r="G147" s="248"/>
      <c r="H147" s="248"/>
      <c r="I147" s="1"/>
      <c r="J147" s="1"/>
      <c r="K147" s="1"/>
    </row>
    <row r="148" spans="1:11" ht="21" x14ac:dyDescent="0.35">
      <c r="A148" s="272"/>
      <c r="B148" s="1"/>
      <c r="C148" s="1"/>
      <c r="D148" s="1"/>
      <c r="E148" s="248"/>
      <c r="F148" s="248"/>
      <c r="G148" s="248"/>
      <c r="H148" s="248"/>
      <c r="I148" s="1"/>
      <c r="J148" s="1"/>
      <c r="K148" s="1"/>
    </row>
    <row r="149" spans="1:11" ht="21" x14ac:dyDescent="0.35">
      <c r="A149" s="272"/>
      <c r="B149" s="1"/>
      <c r="C149" s="1"/>
      <c r="D149" s="1"/>
      <c r="E149" s="248"/>
      <c r="F149" s="248"/>
      <c r="G149" s="248"/>
      <c r="H149" s="248"/>
      <c r="I149" s="1"/>
      <c r="J149" s="1"/>
      <c r="K149" s="1"/>
    </row>
    <row r="150" spans="1:11" ht="21" x14ac:dyDescent="0.35">
      <c r="A150" s="272"/>
      <c r="B150" s="1"/>
      <c r="C150" s="1"/>
      <c r="D150" s="1"/>
      <c r="E150" s="248"/>
      <c r="F150" s="248"/>
      <c r="G150" s="248"/>
      <c r="H150" s="248"/>
      <c r="I150" s="1"/>
      <c r="J150" s="1"/>
      <c r="K150" s="1"/>
    </row>
    <row r="151" spans="1:11" ht="21" x14ac:dyDescent="0.35">
      <c r="A151" s="272"/>
      <c r="B151" s="1"/>
      <c r="C151" s="1"/>
      <c r="D151" s="1"/>
      <c r="E151" s="248"/>
      <c r="F151" s="248"/>
      <c r="G151" s="248"/>
      <c r="H151" s="248"/>
      <c r="I151" s="1"/>
      <c r="J151" s="1"/>
      <c r="K151" s="1"/>
    </row>
    <row r="152" spans="1:11" ht="21" x14ac:dyDescent="0.35">
      <c r="A152" s="272"/>
      <c r="B152" s="1"/>
      <c r="C152" s="1"/>
      <c r="D152" s="1"/>
      <c r="E152" s="248"/>
      <c r="F152" s="248"/>
      <c r="G152" s="248"/>
      <c r="H152" s="248"/>
      <c r="I152" s="1"/>
      <c r="J152" s="1"/>
      <c r="K152" s="1"/>
    </row>
    <row r="153" spans="1:11" ht="21" x14ac:dyDescent="0.35">
      <c r="A153" s="272"/>
      <c r="B153" s="1"/>
      <c r="C153" s="1"/>
      <c r="D153" s="1"/>
      <c r="E153" s="248"/>
      <c r="F153" s="248"/>
      <c r="G153" s="248"/>
      <c r="H153" s="248"/>
      <c r="I153" s="1"/>
      <c r="J153" s="1"/>
      <c r="K153" s="1"/>
    </row>
    <row r="154" spans="1:11" ht="21" x14ac:dyDescent="0.35">
      <c r="A154" s="272"/>
      <c r="B154" s="1"/>
      <c r="C154" s="1"/>
      <c r="D154" s="1"/>
      <c r="E154" s="248"/>
      <c r="F154" s="248"/>
      <c r="G154" s="248"/>
      <c r="H154" s="248"/>
      <c r="I154" s="1"/>
      <c r="J154" s="1"/>
      <c r="K154" s="1"/>
    </row>
    <row r="155" spans="1:11" ht="21" x14ac:dyDescent="0.35">
      <c r="A155" s="272"/>
      <c r="B155" s="1"/>
      <c r="C155" s="1"/>
      <c r="D155" s="1"/>
      <c r="E155" s="248"/>
      <c r="F155" s="248"/>
      <c r="G155" s="248"/>
      <c r="H155" s="248"/>
      <c r="I155" s="1"/>
      <c r="J155" s="1"/>
      <c r="K155" s="1"/>
    </row>
    <row r="156" spans="1:11" ht="21" x14ac:dyDescent="0.35">
      <c r="A156" s="272"/>
      <c r="B156" s="1"/>
      <c r="C156" s="1"/>
      <c r="D156" s="1"/>
      <c r="E156" s="248"/>
      <c r="F156" s="248"/>
      <c r="G156" s="248"/>
      <c r="H156" s="248"/>
      <c r="I156" s="1"/>
      <c r="J156" s="1"/>
      <c r="K156" s="1"/>
    </row>
    <row r="157" spans="1:11" ht="21" x14ac:dyDescent="0.35">
      <c r="A157" s="272"/>
      <c r="B157" s="1"/>
      <c r="C157" s="1"/>
      <c r="D157" s="1"/>
      <c r="E157" s="248"/>
      <c r="F157" s="248"/>
      <c r="G157" s="248"/>
      <c r="H157" s="248"/>
      <c r="I157" s="1"/>
      <c r="J157" s="1"/>
      <c r="K157" s="1"/>
    </row>
    <row r="158" spans="1:11" ht="21" x14ac:dyDescent="0.35">
      <c r="A158" s="272"/>
      <c r="B158" s="1"/>
      <c r="C158" s="1"/>
      <c r="D158" s="1"/>
      <c r="E158" s="248"/>
      <c r="F158" s="248"/>
      <c r="G158" s="248"/>
      <c r="H158" s="248"/>
      <c r="I158" s="1"/>
      <c r="J158" s="1"/>
      <c r="K158" s="1"/>
    </row>
    <row r="159" spans="1:11" ht="21" x14ac:dyDescent="0.35">
      <c r="A159" s="272"/>
      <c r="B159" s="1"/>
      <c r="C159" s="1"/>
      <c r="D159" s="1"/>
      <c r="E159" s="248"/>
      <c r="F159" s="248"/>
      <c r="G159" s="248"/>
      <c r="H159" s="248"/>
      <c r="I159" s="1"/>
      <c r="J159" s="1"/>
      <c r="K159" s="1"/>
    </row>
    <row r="160" spans="1:11" ht="21" x14ac:dyDescent="0.35">
      <c r="A160" s="272"/>
      <c r="B160" s="1"/>
      <c r="C160" s="1"/>
      <c r="D160" s="1"/>
      <c r="E160" s="248"/>
      <c r="F160" s="248"/>
      <c r="G160" s="248"/>
      <c r="H160" s="248"/>
      <c r="I160" s="1"/>
      <c r="J160" s="1"/>
      <c r="K160" s="1"/>
    </row>
    <row r="161" spans="1:11" ht="21" x14ac:dyDescent="0.35">
      <c r="A161" s="272"/>
      <c r="B161" s="1"/>
      <c r="C161" s="1"/>
      <c r="D161" s="1"/>
      <c r="E161" s="248"/>
      <c r="F161" s="248"/>
      <c r="G161" s="248"/>
      <c r="H161" s="248"/>
      <c r="I161" s="1"/>
      <c r="J161" s="1"/>
      <c r="K161" s="1"/>
    </row>
    <row r="162" spans="1:11" ht="21" x14ac:dyDescent="0.35">
      <c r="A162" s="272"/>
      <c r="B162" s="1"/>
      <c r="C162" s="1"/>
      <c r="D162" s="1"/>
      <c r="E162" s="248"/>
      <c r="F162" s="248"/>
      <c r="G162" s="248"/>
      <c r="H162" s="248"/>
      <c r="I162" s="1"/>
      <c r="J162" s="1"/>
      <c r="K162" s="1"/>
    </row>
    <row r="163" spans="1:11" ht="21" x14ac:dyDescent="0.35">
      <c r="A163" s="272"/>
      <c r="B163" s="1"/>
      <c r="C163" s="1"/>
      <c r="D163" s="1"/>
      <c r="E163" s="248"/>
      <c r="F163" s="248"/>
      <c r="G163" s="248"/>
      <c r="H163" s="248"/>
      <c r="I163" s="1"/>
      <c r="J163" s="1"/>
      <c r="K163" s="1"/>
    </row>
    <row r="164" spans="1:11" ht="21" x14ac:dyDescent="0.35">
      <c r="A164" s="272"/>
      <c r="B164" s="1"/>
      <c r="C164" s="1"/>
      <c r="D164" s="1"/>
      <c r="E164" s="248"/>
      <c r="F164" s="248"/>
      <c r="G164" s="248"/>
      <c r="H164" s="248"/>
      <c r="I164" s="1"/>
      <c r="J164" s="1"/>
      <c r="K164" s="1"/>
    </row>
    <row r="165" spans="1:11" ht="21" x14ac:dyDescent="0.35">
      <c r="A165" s="272"/>
      <c r="B165" s="1"/>
      <c r="C165" s="1"/>
      <c r="D165" s="1"/>
      <c r="E165" s="248"/>
      <c r="F165" s="248"/>
      <c r="G165" s="248"/>
      <c r="H165" s="248"/>
      <c r="I165" s="1"/>
      <c r="J165" s="1"/>
      <c r="K165" s="1"/>
    </row>
    <row r="166" spans="1:11" ht="21" x14ac:dyDescent="0.35">
      <c r="A166" s="272"/>
      <c r="B166" s="1"/>
      <c r="C166" s="1"/>
      <c r="D166" s="1"/>
      <c r="E166" s="248"/>
      <c r="F166" s="248"/>
      <c r="G166" s="248"/>
      <c r="H166" s="248"/>
      <c r="I166" s="1"/>
      <c r="J166" s="1"/>
      <c r="K166" s="1"/>
    </row>
    <row r="167" spans="1:11" ht="21" x14ac:dyDescent="0.35">
      <c r="A167" s="272"/>
      <c r="B167" s="1"/>
      <c r="C167" s="1"/>
      <c r="D167" s="1"/>
      <c r="E167" s="248"/>
      <c r="F167" s="248"/>
      <c r="G167" s="248"/>
      <c r="H167" s="248"/>
      <c r="I167" s="1"/>
      <c r="J167" s="1"/>
      <c r="K167" s="1"/>
    </row>
    <row r="168" spans="1:11" ht="21" x14ac:dyDescent="0.35">
      <c r="A168" s="272"/>
      <c r="B168" s="1"/>
      <c r="C168" s="1"/>
      <c r="D168" s="1"/>
      <c r="E168" s="248"/>
      <c r="F168" s="248"/>
      <c r="G168" s="248"/>
      <c r="H168" s="248"/>
      <c r="I168" s="1"/>
      <c r="J168" s="1"/>
      <c r="K168" s="1"/>
    </row>
    <row r="169" spans="1:11" ht="21" x14ac:dyDescent="0.35">
      <c r="A169" s="272"/>
      <c r="B169" s="1"/>
      <c r="C169" s="1"/>
      <c r="D169" s="1"/>
      <c r="E169" s="248"/>
      <c r="F169" s="248"/>
      <c r="G169" s="248"/>
      <c r="H169" s="248"/>
      <c r="I169" s="1"/>
      <c r="J169" s="1"/>
      <c r="K169" s="1"/>
    </row>
    <row r="170" spans="1:11" ht="21" x14ac:dyDescent="0.35">
      <c r="A170" s="272"/>
      <c r="B170" s="1"/>
      <c r="C170" s="1"/>
      <c r="D170" s="1"/>
      <c r="E170" s="248"/>
      <c r="F170" s="248"/>
      <c r="G170" s="248"/>
      <c r="H170" s="248"/>
      <c r="I170" s="1"/>
      <c r="J170" s="1"/>
      <c r="K170" s="1"/>
    </row>
    <row r="171" spans="1:11" ht="21" x14ac:dyDescent="0.35">
      <c r="A171" s="272"/>
      <c r="B171" s="1"/>
      <c r="C171" s="1"/>
      <c r="D171" s="1"/>
      <c r="E171" s="248"/>
      <c r="F171" s="248"/>
      <c r="G171" s="248"/>
      <c r="H171" s="248"/>
      <c r="I171" s="1"/>
      <c r="J171" s="1"/>
      <c r="K171" s="1"/>
    </row>
    <row r="172" spans="1:11" ht="21" x14ac:dyDescent="0.35">
      <c r="A172" s="272"/>
      <c r="B172" s="1"/>
      <c r="C172" s="1"/>
      <c r="D172" s="1"/>
      <c r="E172" s="248"/>
      <c r="F172" s="248"/>
      <c r="G172" s="248"/>
      <c r="H172" s="248"/>
      <c r="I172" s="1"/>
      <c r="J172" s="1"/>
      <c r="K172" s="1"/>
    </row>
  </sheetData>
  <mergeCells count="82">
    <mergeCell ref="B14:C14"/>
    <mergeCell ref="A1:K1"/>
    <mergeCell ref="A2:K2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B29:C29"/>
    <mergeCell ref="B15:C15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4:C44"/>
    <mergeCell ref="A31:K31"/>
    <mergeCell ref="A32:K32"/>
    <mergeCell ref="B34:C34"/>
    <mergeCell ref="B35:C35"/>
    <mergeCell ref="B36:C36"/>
    <mergeCell ref="B37:C37"/>
    <mergeCell ref="B38:C38"/>
    <mergeCell ref="B40:C40"/>
    <mergeCell ref="B41:C41"/>
    <mergeCell ref="B42:C42"/>
    <mergeCell ref="B43:C43"/>
    <mergeCell ref="B67:C67"/>
    <mergeCell ref="B45:C45"/>
    <mergeCell ref="B46:C46"/>
    <mergeCell ref="B47:C47"/>
    <mergeCell ref="B49:C49"/>
    <mergeCell ref="B50:C50"/>
    <mergeCell ref="B51:C51"/>
    <mergeCell ref="A61:K61"/>
    <mergeCell ref="A62:K62"/>
    <mergeCell ref="B64:C64"/>
    <mergeCell ref="B65:C65"/>
    <mergeCell ref="B66:C66"/>
    <mergeCell ref="A90:K90"/>
    <mergeCell ref="B68:C68"/>
    <mergeCell ref="B69:C69"/>
    <mergeCell ref="B72:C72"/>
    <mergeCell ref="B73:C73"/>
    <mergeCell ref="B74:C74"/>
    <mergeCell ref="B75:C75"/>
    <mergeCell ref="B76:C76"/>
    <mergeCell ref="B81:C81"/>
    <mergeCell ref="B82:C82"/>
    <mergeCell ref="B83:C83"/>
    <mergeCell ref="B85:C85"/>
    <mergeCell ref="B106:C106"/>
    <mergeCell ref="A91:K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7:C107"/>
    <mergeCell ref="B108:C108"/>
    <mergeCell ref="B109:C109"/>
    <mergeCell ref="B110:C110"/>
    <mergeCell ref="I114:K114"/>
    <mergeCell ref="I115:K115"/>
    <mergeCell ref="I116:K116"/>
    <mergeCell ref="I117:K117"/>
    <mergeCell ref="I118:K118"/>
    <mergeCell ref="B113:D113"/>
  </mergeCells>
  <pageMargins left="0.51181102362204722" right="0.19685039370078741" top="0" bottom="0" header="0" footer="0"/>
  <pageSetup paperSize="9" orientation="landscape" r:id="rId1"/>
  <headerFooter differentOddEven="1" differentFirst="1">
    <oddFooter>&amp;C&amp;"TH SarabunPSK,ธรรมดา"&amp;16หน้าที่ &amp;ห ของ &amp;จ หน้า</oddFooter>
    <evenFooter>&amp;C&amp;"TH SarabunPSK,ธรรมดา"&amp;16หน้าที่ &amp;ห ของ &amp;จ หน้า</evenFooter>
    <firstFooter>&amp;C&amp;"TH SarabunPSK,ธรรมดา"&amp;16หน้าที่ &amp;ห ของ &amp;จ หน้า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zoomScaleNormal="100" workbookViewId="0">
      <selection activeCell="B18" sqref="B18:D18"/>
    </sheetView>
  </sheetViews>
  <sheetFormatPr defaultRowHeight="14.25" x14ac:dyDescent="0.2"/>
  <cols>
    <col min="1" max="1" width="5.25" customWidth="1"/>
    <col min="2" max="2" width="11.625" customWidth="1"/>
    <col min="3" max="3" width="7.75" customWidth="1"/>
    <col min="4" max="4" width="14.75" customWidth="1"/>
    <col min="5" max="5" width="7.125" customWidth="1"/>
    <col min="6" max="6" width="5.75" style="15" customWidth="1"/>
    <col min="7" max="7" width="11.625" customWidth="1"/>
    <col min="8" max="8" width="13.75" customWidth="1"/>
    <col min="9" max="9" width="17.875" customWidth="1"/>
    <col min="10" max="10" width="8.75" customWidth="1"/>
  </cols>
  <sheetData>
    <row r="1" spans="1:12" ht="18.95" customHeight="1" x14ac:dyDescent="0.35">
      <c r="A1" s="436" t="s">
        <v>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</row>
    <row r="2" spans="1:12" ht="18.95" customHeight="1" x14ac:dyDescent="0.35">
      <c r="A2" s="476" t="s">
        <v>114</v>
      </c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</row>
    <row r="3" spans="1:12" ht="18.95" customHeight="1" x14ac:dyDescent="0.35">
      <c r="A3" s="487" t="s">
        <v>6</v>
      </c>
      <c r="B3" s="487"/>
      <c r="C3" s="487"/>
      <c r="D3" s="487"/>
      <c r="E3" s="487"/>
      <c r="F3" s="478" t="s">
        <v>7</v>
      </c>
      <c r="G3" s="479"/>
      <c r="H3" s="479"/>
      <c r="I3" s="479"/>
      <c r="J3" s="480"/>
      <c r="K3" s="481" t="s">
        <v>5</v>
      </c>
      <c r="L3" s="482"/>
    </row>
    <row r="4" spans="1:12" ht="18.95" customHeight="1" x14ac:dyDescent="0.35">
      <c r="A4" s="6" t="s">
        <v>0</v>
      </c>
      <c r="B4" s="420" t="s">
        <v>1</v>
      </c>
      <c r="C4" s="421"/>
      <c r="D4" s="6" t="s">
        <v>2</v>
      </c>
      <c r="E4" s="6" t="s">
        <v>4</v>
      </c>
      <c r="F4" s="6" t="s">
        <v>0</v>
      </c>
      <c r="G4" s="487" t="s">
        <v>1</v>
      </c>
      <c r="H4" s="487"/>
      <c r="I4" s="6" t="s">
        <v>2</v>
      </c>
      <c r="J4" s="6" t="s">
        <v>4</v>
      </c>
      <c r="K4" s="483"/>
      <c r="L4" s="484"/>
    </row>
    <row r="5" spans="1:12" ht="18.95" customHeight="1" x14ac:dyDescent="0.35">
      <c r="A5" s="4"/>
      <c r="B5" s="422"/>
      <c r="C5" s="423"/>
      <c r="D5" s="5" t="s">
        <v>3</v>
      </c>
      <c r="E5" s="5" t="s">
        <v>59</v>
      </c>
      <c r="F5" s="5"/>
      <c r="G5" s="422"/>
      <c r="H5" s="423"/>
      <c r="I5" s="5" t="s">
        <v>3</v>
      </c>
      <c r="J5" s="5" t="s">
        <v>59</v>
      </c>
      <c r="K5" s="485"/>
      <c r="L5" s="486"/>
    </row>
    <row r="6" spans="1:12" ht="18.95" customHeight="1" x14ac:dyDescent="0.3">
      <c r="A6" s="23">
        <v>1</v>
      </c>
      <c r="B6" s="437"/>
      <c r="C6" s="438"/>
      <c r="D6" s="459"/>
      <c r="E6" s="26">
        <v>16800</v>
      </c>
      <c r="F6" s="23">
        <v>1</v>
      </c>
      <c r="G6" s="471" t="s">
        <v>11</v>
      </c>
      <c r="H6" s="471"/>
      <c r="I6" s="24" t="s">
        <v>15</v>
      </c>
      <c r="J6" s="26">
        <v>4500</v>
      </c>
      <c r="K6" s="489" t="s">
        <v>96</v>
      </c>
      <c r="L6" s="471"/>
    </row>
    <row r="7" spans="1:12" ht="18.95" customHeight="1" x14ac:dyDescent="0.3">
      <c r="A7" s="29"/>
      <c r="B7" s="424"/>
      <c r="C7" s="425"/>
      <c r="D7" s="460"/>
      <c r="E7" s="29"/>
      <c r="F7" s="28"/>
      <c r="G7" s="426" t="s">
        <v>12</v>
      </c>
      <c r="H7" s="427"/>
      <c r="I7" s="29" t="s">
        <v>16</v>
      </c>
      <c r="J7" s="29"/>
      <c r="K7" s="488" t="s">
        <v>97</v>
      </c>
      <c r="L7" s="439"/>
    </row>
    <row r="8" spans="1:12" ht="18.95" customHeight="1" x14ac:dyDescent="0.3">
      <c r="A8" s="29"/>
      <c r="B8" s="424"/>
      <c r="C8" s="425"/>
      <c r="D8" s="460"/>
      <c r="E8" s="29"/>
      <c r="F8" s="28"/>
      <c r="G8" s="439"/>
      <c r="H8" s="439"/>
      <c r="I8" s="29" t="s">
        <v>13</v>
      </c>
      <c r="J8" s="29"/>
      <c r="K8" s="460"/>
      <c r="L8" s="460"/>
    </row>
    <row r="9" spans="1:12" ht="18.95" customHeight="1" x14ac:dyDescent="0.3">
      <c r="A9" s="34"/>
      <c r="B9" s="432"/>
      <c r="C9" s="433"/>
      <c r="D9" s="461"/>
      <c r="E9" s="34"/>
      <c r="F9" s="33"/>
      <c r="G9" s="470"/>
      <c r="H9" s="470"/>
      <c r="I9" s="34" t="s">
        <v>14</v>
      </c>
      <c r="J9" s="34"/>
      <c r="K9" s="461"/>
      <c r="L9" s="461"/>
    </row>
    <row r="10" spans="1:12" ht="18.95" customHeight="1" x14ac:dyDescent="0.3">
      <c r="A10" s="29"/>
      <c r="B10" s="437" t="s">
        <v>60</v>
      </c>
      <c r="C10" s="490"/>
      <c r="D10" s="438"/>
      <c r="E10" s="63">
        <f>E6</f>
        <v>16800</v>
      </c>
      <c r="F10" s="36">
        <v>2</v>
      </c>
      <c r="G10" s="439" t="s">
        <v>17</v>
      </c>
      <c r="H10" s="439"/>
      <c r="I10" s="29" t="s">
        <v>20</v>
      </c>
      <c r="J10" s="37">
        <f>3424*2</f>
        <v>6848</v>
      </c>
      <c r="K10" s="489" t="s">
        <v>96</v>
      </c>
      <c r="L10" s="471"/>
    </row>
    <row r="11" spans="1:12" ht="18.95" customHeight="1" x14ac:dyDescent="0.3">
      <c r="A11" s="29"/>
      <c r="B11" s="424"/>
      <c r="C11" s="458"/>
      <c r="D11" s="425"/>
      <c r="E11" s="29"/>
      <c r="F11" s="28"/>
      <c r="G11" s="439" t="s">
        <v>19</v>
      </c>
      <c r="H11" s="439"/>
      <c r="I11" s="29" t="s">
        <v>21</v>
      </c>
      <c r="J11" s="29"/>
      <c r="K11" s="488" t="s">
        <v>97</v>
      </c>
      <c r="L11" s="439"/>
    </row>
    <row r="12" spans="1:12" ht="18.95" customHeight="1" x14ac:dyDescent="0.3">
      <c r="A12" s="29"/>
      <c r="B12" s="424"/>
      <c r="C12" s="458"/>
      <c r="D12" s="425"/>
      <c r="E12" s="29"/>
      <c r="F12" s="28"/>
      <c r="G12" s="439" t="s">
        <v>18</v>
      </c>
      <c r="H12" s="439"/>
      <c r="I12" s="29" t="s">
        <v>22</v>
      </c>
      <c r="J12" s="29"/>
      <c r="K12" s="460"/>
      <c r="L12" s="460"/>
    </row>
    <row r="13" spans="1:12" ht="18.95" customHeight="1" x14ac:dyDescent="0.3">
      <c r="A13" s="29"/>
      <c r="B13" s="424"/>
      <c r="C13" s="458"/>
      <c r="D13" s="425"/>
      <c r="E13" s="29"/>
      <c r="F13" s="28"/>
      <c r="G13" s="432"/>
      <c r="H13" s="433"/>
      <c r="I13" s="29"/>
      <c r="J13" s="29"/>
      <c r="K13" s="432"/>
      <c r="L13" s="433"/>
    </row>
    <row r="14" spans="1:12" ht="18.95" customHeight="1" x14ac:dyDescent="0.3">
      <c r="A14" s="29"/>
      <c r="B14" s="424"/>
      <c r="C14" s="458"/>
      <c r="D14" s="425"/>
      <c r="E14" s="29"/>
      <c r="F14" s="23">
        <v>3</v>
      </c>
      <c r="G14" s="471" t="s">
        <v>23</v>
      </c>
      <c r="H14" s="471"/>
      <c r="I14" s="24" t="s">
        <v>26</v>
      </c>
      <c r="J14" s="26">
        <v>3000</v>
      </c>
      <c r="K14" s="489" t="s">
        <v>96</v>
      </c>
      <c r="L14" s="471"/>
    </row>
    <row r="15" spans="1:12" ht="18.95" customHeight="1" x14ac:dyDescent="0.3">
      <c r="A15" s="29"/>
      <c r="B15" s="424"/>
      <c r="C15" s="458"/>
      <c r="D15" s="425"/>
      <c r="E15" s="29"/>
      <c r="F15" s="28"/>
      <c r="G15" s="439" t="s">
        <v>24</v>
      </c>
      <c r="H15" s="439"/>
      <c r="I15" s="29" t="s">
        <v>27</v>
      </c>
      <c r="J15" s="29"/>
      <c r="K15" s="488" t="s">
        <v>97</v>
      </c>
      <c r="L15" s="439"/>
    </row>
    <row r="16" spans="1:12" ht="18.95" customHeight="1" x14ac:dyDescent="0.3">
      <c r="A16" s="29"/>
      <c r="B16" s="424"/>
      <c r="C16" s="458"/>
      <c r="D16" s="425"/>
      <c r="E16" s="29"/>
      <c r="F16" s="28"/>
      <c r="G16" s="439" t="s">
        <v>25</v>
      </c>
      <c r="H16" s="439"/>
      <c r="I16" s="29" t="s">
        <v>28</v>
      </c>
      <c r="J16" s="29"/>
      <c r="K16" s="460"/>
      <c r="L16" s="460"/>
    </row>
    <row r="17" spans="1:12" ht="18.95" customHeight="1" x14ac:dyDescent="0.3">
      <c r="A17" s="29"/>
      <c r="B17" s="424"/>
      <c r="C17" s="458"/>
      <c r="D17" s="425"/>
      <c r="E17" s="29"/>
      <c r="F17" s="28"/>
      <c r="G17" s="439"/>
      <c r="H17" s="439"/>
      <c r="I17" s="29" t="s">
        <v>29</v>
      </c>
      <c r="J17" s="29"/>
      <c r="K17" s="460"/>
      <c r="L17" s="460"/>
    </row>
    <row r="18" spans="1:12" ht="18.95" customHeight="1" x14ac:dyDescent="0.3">
      <c r="A18" s="29"/>
      <c r="B18" s="424"/>
      <c r="C18" s="458"/>
      <c r="D18" s="425"/>
      <c r="E18" s="29"/>
      <c r="F18" s="28"/>
      <c r="G18" s="424"/>
      <c r="H18" s="425"/>
      <c r="I18" s="29" t="s">
        <v>30</v>
      </c>
      <c r="J18" s="29"/>
      <c r="K18" s="424"/>
      <c r="L18" s="425"/>
    </row>
    <row r="19" spans="1:12" ht="18.95" customHeight="1" x14ac:dyDescent="0.3">
      <c r="A19" s="29"/>
      <c r="B19" s="424"/>
      <c r="C19" s="458"/>
      <c r="D19" s="425"/>
      <c r="E19" s="29"/>
      <c r="F19" s="33"/>
      <c r="G19" s="470"/>
      <c r="H19" s="470"/>
      <c r="I19" s="34"/>
      <c r="J19" s="34"/>
      <c r="K19" s="461"/>
      <c r="L19" s="461"/>
    </row>
    <row r="20" spans="1:12" ht="18.95" customHeight="1" x14ac:dyDescent="0.3">
      <c r="A20" s="29"/>
      <c r="B20" s="424"/>
      <c r="C20" s="458"/>
      <c r="D20" s="425"/>
      <c r="E20" s="29"/>
      <c r="F20" s="36">
        <v>4</v>
      </c>
      <c r="G20" s="439" t="s">
        <v>65</v>
      </c>
      <c r="H20" s="439"/>
      <c r="I20" s="29" t="s">
        <v>63</v>
      </c>
      <c r="J20" s="37">
        <v>5690</v>
      </c>
      <c r="K20" s="489" t="s">
        <v>96</v>
      </c>
      <c r="L20" s="471"/>
    </row>
    <row r="21" spans="1:12" ht="18.95" customHeight="1" x14ac:dyDescent="0.3">
      <c r="A21" s="29"/>
      <c r="B21" s="424"/>
      <c r="C21" s="458"/>
      <c r="D21" s="425"/>
      <c r="E21" s="29"/>
      <c r="F21" s="28"/>
      <c r="G21" s="439" t="s">
        <v>66</v>
      </c>
      <c r="H21" s="439"/>
      <c r="I21" s="29" t="s">
        <v>64</v>
      </c>
      <c r="J21" s="29"/>
      <c r="K21" s="488" t="s">
        <v>97</v>
      </c>
      <c r="L21" s="439"/>
    </row>
    <row r="22" spans="1:12" ht="18.95" customHeight="1" x14ac:dyDescent="0.3">
      <c r="A22" s="29"/>
      <c r="B22" s="424"/>
      <c r="C22" s="458"/>
      <c r="D22" s="425"/>
      <c r="E22" s="29"/>
      <c r="F22" s="33"/>
      <c r="G22" s="432"/>
      <c r="H22" s="433"/>
      <c r="I22" s="34"/>
      <c r="J22" s="34"/>
      <c r="K22" s="432"/>
      <c r="L22" s="433"/>
    </row>
    <row r="23" spans="1:12" ht="18.95" customHeight="1" x14ac:dyDescent="0.3">
      <c r="A23" s="29"/>
      <c r="B23" s="424"/>
      <c r="C23" s="458"/>
      <c r="D23" s="425"/>
      <c r="E23" s="29"/>
      <c r="F23" s="36">
        <v>5</v>
      </c>
      <c r="G23" s="439" t="s">
        <v>31</v>
      </c>
      <c r="H23" s="439"/>
      <c r="I23" s="29" t="s">
        <v>33</v>
      </c>
      <c r="J23" s="37">
        <v>7500</v>
      </c>
      <c r="K23" s="489" t="s">
        <v>96</v>
      </c>
      <c r="L23" s="471"/>
    </row>
    <row r="24" spans="1:12" ht="18.95" customHeight="1" x14ac:dyDescent="0.3">
      <c r="A24" s="29"/>
      <c r="B24" s="424"/>
      <c r="C24" s="458"/>
      <c r="D24" s="425"/>
      <c r="E24" s="29"/>
      <c r="F24" s="28"/>
      <c r="G24" s="439" t="s">
        <v>32</v>
      </c>
      <c r="H24" s="439"/>
      <c r="I24" s="29" t="s">
        <v>10</v>
      </c>
      <c r="J24" s="29"/>
      <c r="K24" s="488" t="s">
        <v>97</v>
      </c>
      <c r="L24" s="439"/>
    </row>
    <row r="25" spans="1:12" ht="18.95" customHeight="1" x14ac:dyDescent="0.3">
      <c r="A25" s="34"/>
      <c r="B25" s="432"/>
      <c r="C25" s="477"/>
      <c r="D25" s="433"/>
      <c r="E25" s="34"/>
      <c r="F25" s="33"/>
      <c r="G25" s="470"/>
      <c r="H25" s="470"/>
      <c r="I25" s="34"/>
      <c r="J25" s="34"/>
      <c r="K25" s="461"/>
      <c r="L25" s="461"/>
    </row>
    <row r="26" spans="1:12" ht="18.95" customHeight="1" x14ac:dyDescent="0.35">
      <c r="A26" s="436" t="s">
        <v>61</v>
      </c>
      <c r="B26" s="436"/>
      <c r="C26" s="436"/>
      <c r="D26" s="436"/>
      <c r="E26" s="436"/>
      <c r="F26" s="436"/>
      <c r="G26" s="436"/>
      <c r="H26" s="436"/>
      <c r="I26" s="436"/>
      <c r="J26" s="436"/>
      <c r="K26" s="436"/>
      <c r="L26" s="436"/>
    </row>
    <row r="27" spans="1:12" ht="18.95" customHeight="1" x14ac:dyDescent="0.35">
      <c r="A27" s="476" t="s">
        <v>114</v>
      </c>
      <c r="B27" s="476"/>
      <c r="C27" s="476"/>
      <c r="D27" s="476"/>
      <c r="E27" s="476"/>
      <c r="F27" s="476"/>
      <c r="G27" s="476"/>
      <c r="H27" s="476"/>
      <c r="I27" s="476"/>
      <c r="J27" s="476"/>
      <c r="K27" s="476"/>
      <c r="L27" s="476"/>
    </row>
    <row r="28" spans="1:12" ht="18.95" customHeight="1" x14ac:dyDescent="0.35">
      <c r="A28" s="487" t="s">
        <v>6</v>
      </c>
      <c r="B28" s="487"/>
      <c r="C28" s="487"/>
      <c r="D28" s="487"/>
      <c r="E28" s="487"/>
      <c r="F28" s="478" t="s">
        <v>7</v>
      </c>
      <c r="G28" s="479"/>
      <c r="H28" s="479"/>
      <c r="I28" s="479"/>
      <c r="J28" s="480"/>
      <c r="K28" s="481" t="s">
        <v>5</v>
      </c>
      <c r="L28" s="482"/>
    </row>
    <row r="29" spans="1:12" ht="18.95" customHeight="1" x14ac:dyDescent="0.35">
      <c r="A29" s="6" t="s">
        <v>0</v>
      </c>
      <c r="B29" s="420" t="s">
        <v>48</v>
      </c>
      <c r="C29" s="421"/>
      <c r="D29" s="6" t="s">
        <v>2</v>
      </c>
      <c r="E29" s="6" t="s">
        <v>4</v>
      </c>
      <c r="F29" s="6" t="s">
        <v>0</v>
      </c>
      <c r="G29" s="487" t="s">
        <v>48</v>
      </c>
      <c r="H29" s="487"/>
      <c r="I29" s="6" t="s">
        <v>2</v>
      </c>
      <c r="J29" s="6" t="s">
        <v>4</v>
      </c>
      <c r="K29" s="483"/>
      <c r="L29" s="484"/>
    </row>
    <row r="30" spans="1:12" ht="18.95" customHeight="1" x14ac:dyDescent="0.35">
      <c r="A30" s="4"/>
      <c r="B30" s="422"/>
      <c r="C30" s="423"/>
      <c r="D30" s="5" t="s">
        <v>3</v>
      </c>
      <c r="E30" s="4"/>
      <c r="F30" s="5"/>
      <c r="G30" s="422"/>
      <c r="H30" s="423"/>
      <c r="I30" s="5" t="s">
        <v>3</v>
      </c>
      <c r="J30" s="5"/>
      <c r="K30" s="485"/>
      <c r="L30" s="486"/>
    </row>
    <row r="31" spans="1:12" ht="21" x14ac:dyDescent="0.35">
      <c r="A31" s="10"/>
      <c r="B31" s="420"/>
      <c r="C31" s="421"/>
      <c r="D31" s="10"/>
      <c r="E31" s="10"/>
      <c r="F31" s="36">
        <v>6</v>
      </c>
      <c r="G31" s="439" t="s">
        <v>34</v>
      </c>
      <c r="H31" s="439"/>
      <c r="I31" s="29" t="s">
        <v>36</v>
      </c>
      <c r="J31" s="37">
        <f>5350*3</f>
        <v>16050</v>
      </c>
      <c r="K31" s="489" t="s">
        <v>96</v>
      </c>
      <c r="L31" s="471"/>
    </row>
    <row r="32" spans="1:12" ht="21" x14ac:dyDescent="0.35">
      <c r="A32" s="10"/>
      <c r="B32" s="464"/>
      <c r="C32" s="465"/>
      <c r="D32" s="10"/>
      <c r="E32" s="10"/>
      <c r="F32" s="28"/>
      <c r="G32" s="439" t="s">
        <v>35</v>
      </c>
      <c r="H32" s="439"/>
      <c r="I32" s="29"/>
      <c r="J32" s="29"/>
      <c r="K32" s="488" t="s">
        <v>97</v>
      </c>
      <c r="L32" s="439"/>
    </row>
    <row r="33" spans="1:12" ht="21" x14ac:dyDescent="0.35">
      <c r="A33" s="10"/>
      <c r="B33" s="464"/>
      <c r="C33" s="465"/>
      <c r="D33" s="10"/>
      <c r="E33" s="10"/>
      <c r="F33" s="33"/>
      <c r="G33" s="470"/>
      <c r="H33" s="470"/>
      <c r="I33" s="34"/>
      <c r="J33" s="34"/>
      <c r="K33" s="461"/>
      <c r="L33" s="461"/>
    </row>
    <row r="34" spans="1:12" ht="18.95" customHeight="1" x14ac:dyDescent="0.35">
      <c r="A34" s="14"/>
      <c r="B34" s="472"/>
      <c r="C34" s="473"/>
      <c r="D34" s="10"/>
      <c r="E34" s="13"/>
      <c r="F34" s="23">
        <v>7</v>
      </c>
      <c r="G34" s="471" t="s">
        <v>42</v>
      </c>
      <c r="H34" s="471"/>
      <c r="I34" s="24" t="s">
        <v>27</v>
      </c>
      <c r="J34" s="26">
        <f>3500*2</f>
        <v>7000</v>
      </c>
      <c r="K34" s="489" t="s">
        <v>96</v>
      </c>
      <c r="L34" s="471"/>
    </row>
    <row r="35" spans="1:12" ht="18.95" customHeight="1" x14ac:dyDescent="0.35">
      <c r="A35" s="10"/>
      <c r="B35" s="472"/>
      <c r="C35" s="473"/>
      <c r="D35" s="10"/>
      <c r="E35" s="10"/>
      <c r="F35" s="28"/>
      <c r="G35" s="426" t="s">
        <v>44</v>
      </c>
      <c r="H35" s="427"/>
      <c r="I35" s="29" t="s">
        <v>37</v>
      </c>
      <c r="J35" s="29"/>
      <c r="K35" s="488" t="s">
        <v>97</v>
      </c>
      <c r="L35" s="439"/>
    </row>
    <row r="36" spans="1:12" ht="18.95" customHeight="1" x14ac:dyDescent="0.35">
      <c r="A36" s="10"/>
      <c r="B36" s="472"/>
      <c r="C36" s="473"/>
      <c r="D36" s="10"/>
      <c r="E36" s="10"/>
      <c r="F36" s="28"/>
      <c r="G36" s="439" t="s">
        <v>43</v>
      </c>
      <c r="H36" s="439"/>
      <c r="I36" s="29" t="s">
        <v>38</v>
      </c>
      <c r="J36" s="29"/>
      <c r="K36" s="460"/>
      <c r="L36" s="460"/>
    </row>
    <row r="37" spans="1:12" ht="18.95" customHeight="1" x14ac:dyDescent="0.35">
      <c r="A37" s="10"/>
      <c r="B37" s="464"/>
      <c r="C37" s="465"/>
      <c r="D37" s="10"/>
      <c r="E37" s="10"/>
      <c r="F37" s="28"/>
      <c r="G37" s="424"/>
      <c r="H37" s="425"/>
      <c r="I37" s="29" t="s">
        <v>30</v>
      </c>
      <c r="J37" s="29"/>
      <c r="K37" s="424"/>
      <c r="L37" s="425"/>
    </row>
    <row r="38" spans="1:12" ht="18.95" customHeight="1" x14ac:dyDescent="0.35">
      <c r="A38" s="10"/>
      <c r="B38" s="464"/>
      <c r="C38" s="465"/>
      <c r="D38" s="10"/>
      <c r="E38" s="10"/>
      <c r="F38" s="33"/>
      <c r="G38" s="470"/>
      <c r="H38" s="470"/>
      <c r="I38" s="34"/>
      <c r="J38" s="34"/>
      <c r="K38" s="461"/>
      <c r="L38" s="461"/>
    </row>
    <row r="39" spans="1:12" ht="18.95" customHeight="1" x14ac:dyDescent="0.35">
      <c r="A39" s="10"/>
      <c r="B39" s="464"/>
      <c r="C39" s="465"/>
      <c r="D39" s="10"/>
      <c r="E39" s="10"/>
      <c r="F39" s="36">
        <v>8</v>
      </c>
      <c r="G39" s="439" t="s">
        <v>39</v>
      </c>
      <c r="H39" s="439"/>
      <c r="I39" s="24" t="s">
        <v>26</v>
      </c>
      <c r="J39" s="37">
        <f>9000*2</f>
        <v>18000</v>
      </c>
      <c r="K39" s="489" t="s">
        <v>96</v>
      </c>
      <c r="L39" s="471"/>
    </row>
    <row r="40" spans="1:12" ht="18.95" customHeight="1" x14ac:dyDescent="0.35">
      <c r="A40" s="10"/>
      <c r="B40" s="464"/>
      <c r="C40" s="465"/>
      <c r="D40" s="10"/>
      <c r="E40" s="10"/>
      <c r="F40" s="28"/>
      <c r="G40" s="439" t="s">
        <v>40</v>
      </c>
      <c r="H40" s="439"/>
      <c r="I40" s="29" t="s">
        <v>27</v>
      </c>
      <c r="J40" s="29"/>
      <c r="K40" s="488" t="s">
        <v>97</v>
      </c>
      <c r="L40" s="439"/>
    </row>
    <row r="41" spans="1:12" ht="21.75" customHeight="1" x14ac:dyDescent="0.35">
      <c r="A41" s="10"/>
      <c r="B41" s="464"/>
      <c r="C41" s="465"/>
      <c r="D41" s="10"/>
      <c r="E41" s="10"/>
      <c r="F41" s="28"/>
      <c r="G41" s="439" t="s">
        <v>41</v>
      </c>
      <c r="H41" s="439"/>
      <c r="I41" s="29" t="s">
        <v>28</v>
      </c>
      <c r="J41" s="29"/>
      <c r="K41" s="460"/>
      <c r="L41" s="460"/>
    </row>
    <row r="42" spans="1:12" ht="21.75" customHeight="1" x14ac:dyDescent="0.35">
      <c r="A42" s="10"/>
      <c r="B42" s="464"/>
      <c r="C42" s="465"/>
      <c r="D42" s="10"/>
      <c r="E42" s="10"/>
      <c r="F42" s="28"/>
      <c r="G42" s="424"/>
      <c r="H42" s="425"/>
      <c r="I42" s="29" t="s">
        <v>29</v>
      </c>
      <c r="J42" s="29"/>
      <c r="K42" s="424"/>
      <c r="L42" s="425"/>
    </row>
    <row r="43" spans="1:12" ht="21.75" customHeight="1" x14ac:dyDescent="0.35">
      <c r="A43" s="10"/>
      <c r="B43" s="464"/>
      <c r="C43" s="465"/>
      <c r="D43" s="10"/>
      <c r="E43" s="10"/>
      <c r="F43" s="28"/>
      <c r="G43" s="424"/>
      <c r="H43" s="425"/>
      <c r="I43" s="29" t="s">
        <v>30</v>
      </c>
      <c r="J43" s="29"/>
      <c r="K43" s="424"/>
      <c r="L43" s="425"/>
    </row>
    <row r="44" spans="1:12" ht="18.95" customHeight="1" x14ac:dyDescent="0.35">
      <c r="A44" s="10"/>
      <c r="B44" s="464"/>
      <c r="C44" s="465"/>
      <c r="D44" s="10"/>
      <c r="E44" s="10"/>
      <c r="F44" s="28"/>
      <c r="G44" s="432"/>
      <c r="H44" s="433"/>
      <c r="I44" s="49"/>
      <c r="J44" s="29"/>
      <c r="K44" s="432"/>
      <c r="L44" s="433"/>
    </row>
    <row r="45" spans="1:12" ht="18.95" customHeight="1" x14ac:dyDescent="0.35">
      <c r="A45" s="10"/>
      <c r="B45" s="464"/>
      <c r="C45" s="465"/>
      <c r="D45" s="10"/>
      <c r="E45" s="10"/>
      <c r="F45" s="23">
        <v>9</v>
      </c>
      <c r="G45" s="471" t="s">
        <v>45</v>
      </c>
      <c r="H45" s="471"/>
      <c r="I45" s="29" t="s">
        <v>33</v>
      </c>
      <c r="J45" s="26">
        <f>7500*3</f>
        <v>22500</v>
      </c>
      <c r="K45" s="466" t="s">
        <v>96</v>
      </c>
      <c r="L45" s="467"/>
    </row>
    <row r="46" spans="1:12" ht="18.95" customHeight="1" x14ac:dyDescent="0.35">
      <c r="A46" s="10"/>
      <c r="B46" s="464"/>
      <c r="C46" s="465"/>
      <c r="D46" s="10"/>
      <c r="E46" s="10"/>
      <c r="F46" s="28"/>
      <c r="G46" s="439" t="s">
        <v>46</v>
      </c>
      <c r="H46" s="439"/>
      <c r="I46" s="29" t="s">
        <v>10</v>
      </c>
      <c r="J46" s="29"/>
      <c r="K46" s="468" t="s">
        <v>97</v>
      </c>
      <c r="L46" s="469"/>
    </row>
    <row r="47" spans="1:12" ht="18.95" customHeight="1" x14ac:dyDescent="0.35">
      <c r="A47" s="10"/>
      <c r="B47" s="464"/>
      <c r="C47" s="465"/>
      <c r="D47" s="10"/>
      <c r="E47" s="10"/>
      <c r="F47" s="28"/>
      <c r="G47" s="439" t="s">
        <v>47</v>
      </c>
      <c r="H47" s="439"/>
      <c r="I47" s="29"/>
      <c r="J47" s="29"/>
      <c r="K47" s="468" t="s">
        <v>98</v>
      </c>
      <c r="L47" s="469"/>
    </row>
    <row r="48" spans="1:12" ht="18.95" customHeight="1" x14ac:dyDescent="0.35">
      <c r="A48" s="10"/>
      <c r="B48" s="464"/>
      <c r="C48" s="465"/>
      <c r="D48" s="10"/>
      <c r="E48" s="10"/>
      <c r="F48" s="28"/>
      <c r="G48" s="424"/>
      <c r="H48" s="425"/>
      <c r="I48" s="29"/>
      <c r="J48" s="29"/>
      <c r="K48" s="434" t="s">
        <v>78</v>
      </c>
      <c r="L48" s="435"/>
    </row>
    <row r="49" spans="1:12" ht="18.95" customHeight="1" x14ac:dyDescent="0.35">
      <c r="A49" s="4"/>
      <c r="B49" s="422"/>
      <c r="C49" s="423"/>
      <c r="D49" s="4"/>
      <c r="E49" s="4"/>
      <c r="F49" s="33"/>
      <c r="G49" s="470"/>
      <c r="H49" s="470"/>
      <c r="I49" s="34"/>
      <c r="J49" s="34"/>
      <c r="K49" s="461"/>
      <c r="L49" s="461"/>
    </row>
    <row r="50" spans="1:12" ht="18.95" customHeight="1" x14ac:dyDescent="0.35">
      <c r="A50" s="436" t="s">
        <v>62</v>
      </c>
      <c r="B50" s="436"/>
      <c r="C50" s="436"/>
      <c r="D50" s="436"/>
      <c r="E50" s="436"/>
      <c r="F50" s="436"/>
      <c r="G50" s="436"/>
      <c r="H50" s="436"/>
      <c r="I50" s="436"/>
      <c r="J50" s="436"/>
      <c r="K50" s="436"/>
      <c r="L50" s="436"/>
    </row>
    <row r="51" spans="1:12" ht="18.95" customHeight="1" x14ac:dyDescent="0.35">
      <c r="A51" s="476" t="s">
        <v>114</v>
      </c>
      <c r="B51" s="476"/>
      <c r="C51" s="476"/>
      <c r="D51" s="476"/>
      <c r="E51" s="476"/>
      <c r="F51" s="476"/>
      <c r="G51" s="476"/>
      <c r="H51" s="476"/>
      <c r="I51" s="476"/>
      <c r="J51" s="476"/>
      <c r="K51" s="476"/>
      <c r="L51" s="476"/>
    </row>
    <row r="52" spans="1:12" ht="18.95" customHeight="1" x14ac:dyDescent="0.35">
      <c r="A52" s="487" t="s">
        <v>6</v>
      </c>
      <c r="B52" s="487"/>
      <c r="C52" s="487"/>
      <c r="D52" s="487"/>
      <c r="E52" s="487"/>
      <c r="F52" s="478" t="s">
        <v>7</v>
      </c>
      <c r="G52" s="479"/>
      <c r="H52" s="479"/>
      <c r="I52" s="479"/>
      <c r="J52" s="480"/>
      <c r="K52" s="481" t="s">
        <v>5</v>
      </c>
      <c r="L52" s="482"/>
    </row>
    <row r="53" spans="1:12" ht="18.95" customHeight="1" x14ac:dyDescent="0.35">
      <c r="A53" s="6" t="s">
        <v>0</v>
      </c>
      <c r="B53" s="420" t="s">
        <v>48</v>
      </c>
      <c r="C53" s="421"/>
      <c r="D53" s="6" t="s">
        <v>2</v>
      </c>
      <c r="E53" s="6" t="s">
        <v>4</v>
      </c>
      <c r="F53" s="6" t="s">
        <v>0</v>
      </c>
      <c r="G53" s="487" t="s">
        <v>48</v>
      </c>
      <c r="H53" s="487"/>
      <c r="I53" s="6" t="s">
        <v>2</v>
      </c>
      <c r="J53" s="6" t="s">
        <v>4</v>
      </c>
      <c r="K53" s="483"/>
      <c r="L53" s="484"/>
    </row>
    <row r="54" spans="1:12" ht="18.95" customHeight="1" x14ac:dyDescent="0.35">
      <c r="A54" s="4"/>
      <c r="B54" s="422"/>
      <c r="C54" s="423"/>
      <c r="D54" s="5" t="s">
        <v>3</v>
      </c>
      <c r="E54" s="4"/>
      <c r="F54" s="5"/>
      <c r="G54" s="422"/>
      <c r="H54" s="423"/>
      <c r="I54" s="5" t="s">
        <v>3</v>
      </c>
      <c r="J54" s="5"/>
      <c r="K54" s="485"/>
      <c r="L54" s="486"/>
    </row>
    <row r="55" spans="1:12" ht="18.95" customHeight="1" x14ac:dyDescent="0.35">
      <c r="A55" s="11"/>
      <c r="B55" s="474"/>
      <c r="C55" s="475"/>
      <c r="D55" s="3"/>
      <c r="E55" s="12"/>
      <c r="F55" s="23">
        <v>10</v>
      </c>
      <c r="G55" s="471" t="s">
        <v>84</v>
      </c>
      <c r="H55" s="471"/>
      <c r="I55" s="24" t="s">
        <v>27</v>
      </c>
      <c r="J55" s="26">
        <v>4500</v>
      </c>
      <c r="K55" s="466" t="s">
        <v>96</v>
      </c>
      <c r="L55" s="467"/>
    </row>
    <row r="56" spans="1:12" ht="18.95" customHeight="1" x14ac:dyDescent="0.35">
      <c r="A56" s="10"/>
      <c r="B56" s="472"/>
      <c r="C56" s="473"/>
      <c r="D56" s="10"/>
      <c r="E56" s="10"/>
      <c r="F56" s="28"/>
      <c r="G56" s="426" t="s">
        <v>99</v>
      </c>
      <c r="H56" s="427"/>
      <c r="I56" s="29" t="s">
        <v>37</v>
      </c>
      <c r="J56" s="29"/>
      <c r="K56" s="468" t="s">
        <v>97</v>
      </c>
      <c r="L56" s="469"/>
    </row>
    <row r="57" spans="1:12" ht="18.95" customHeight="1" x14ac:dyDescent="0.35">
      <c r="A57" s="10"/>
      <c r="B57" s="472"/>
      <c r="C57" s="473"/>
      <c r="D57" s="10"/>
      <c r="E57" s="10"/>
      <c r="F57" s="28"/>
      <c r="G57" s="439" t="s">
        <v>100</v>
      </c>
      <c r="H57" s="439"/>
      <c r="I57" s="29" t="s">
        <v>38</v>
      </c>
      <c r="J57" s="29"/>
      <c r="K57" s="460"/>
      <c r="L57" s="460"/>
    </row>
    <row r="58" spans="1:12" ht="18.95" customHeight="1" x14ac:dyDescent="0.35">
      <c r="A58" s="10"/>
      <c r="B58" s="464"/>
      <c r="C58" s="465"/>
      <c r="D58" s="10"/>
      <c r="E58" s="10"/>
      <c r="F58" s="28"/>
      <c r="G58" s="426" t="s">
        <v>101</v>
      </c>
      <c r="H58" s="427"/>
      <c r="I58" s="29" t="s">
        <v>30</v>
      </c>
      <c r="J58" s="29"/>
      <c r="K58" s="424"/>
      <c r="L58" s="425"/>
    </row>
    <row r="59" spans="1:12" ht="18.95" customHeight="1" x14ac:dyDescent="0.35">
      <c r="A59" s="10"/>
      <c r="B59" s="464"/>
      <c r="C59" s="465"/>
      <c r="D59" s="10"/>
      <c r="E59" s="10"/>
      <c r="F59" s="33"/>
      <c r="G59" s="470"/>
      <c r="H59" s="470"/>
      <c r="I59" s="34"/>
      <c r="J59" s="34"/>
      <c r="K59" s="461"/>
      <c r="L59" s="461"/>
    </row>
    <row r="60" spans="1:12" ht="18.95" customHeight="1" x14ac:dyDescent="0.35">
      <c r="A60" s="10"/>
      <c r="B60" s="464"/>
      <c r="C60" s="465"/>
      <c r="D60" s="10"/>
      <c r="E60" s="10"/>
      <c r="F60" s="36">
        <v>11</v>
      </c>
      <c r="G60" s="439" t="s">
        <v>49</v>
      </c>
      <c r="H60" s="439"/>
      <c r="I60" s="29" t="s">
        <v>33</v>
      </c>
      <c r="J60" s="37">
        <f>6500*3</f>
        <v>19500</v>
      </c>
      <c r="K60" s="466" t="s">
        <v>96</v>
      </c>
      <c r="L60" s="467"/>
    </row>
    <row r="61" spans="1:12" ht="18.95" customHeight="1" x14ac:dyDescent="0.35">
      <c r="A61" s="10"/>
      <c r="B61" s="464"/>
      <c r="C61" s="465"/>
      <c r="D61" s="10"/>
      <c r="E61" s="10"/>
      <c r="F61" s="28"/>
      <c r="G61" s="439" t="s">
        <v>50</v>
      </c>
      <c r="H61" s="439"/>
      <c r="I61" s="29" t="s">
        <v>10</v>
      </c>
      <c r="J61" s="29"/>
      <c r="K61" s="468" t="s">
        <v>97</v>
      </c>
      <c r="L61" s="469"/>
    </row>
    <row r="62" spans="1:12" ht="21.75" customHeight="1" x14ac:dyDescent="0.35">
      <c r="A62" s="10"/>
      <c r="B62" s="464"/>
      <c r="C62" s="465"/>
      <c r="D62" s="10"/>
      <c r="E62" s="10"/>
      <c r="F62" s="28"/>
      <c r="G62" s="439" t="s">
        <v>51</v>
      </c>
      <c r="H62" s="439"/>
      <c r="I62" s="29"/>
      <c r="J62" s="29"/>
      <c r="K62" s="468" t="s">
        <v>98</v>
      </c>
      <c r="L62" s="469"/>
    </row>
    <row r="63" spans="1:12" ht="18.95" customHeight="1" x14ac:dyDescent="0.35">
      <c r="A63" s="10"/>
      <c r="B63" s="464"/>
      <c r="C63" s="465"/>
      <c r="D63" s="10"/>
      <c r="E63" s="10"/>
      <c r="F63" s="28"/>
      <c r="G63" s="432"/>
      <c r="H63" s="433"/>
      <c r="I63" s="49"/>
      <c r="J63" s="29"/>
      <c r="K63" s="434" t="s">
        <v>78</v>
      </c>
      <c r="L63" s="435"/>
    </row>
    <row r="64" spans="1:12" ht="18.95" customHeight="1" x14ac:dyDescent="0.35">
      <c r="A64" s="10"/>
      <c r="B64" s="464"/>
      <c r="C64" s="465"/>
      <c r="D64" s="10"/>
      <c r="E64" s="10"/>
      <c r="F64" s="23">
        <v>12</v>
      </c>
      <c r="G64" s="471" t="s">
        <v>52</v>
      </c>
      <c r="H64" s="471"/>
      <c r="I64" s="24" t="s">
        <v>26</v>
      </c>
      <c r="J64" s="26">
        <v>5500</v>
      </c>
      <c r="K64" s="466" t="s">
        <v>96</v>
      </c>
      <c r="L64" s="467"/>
    </row>
    <row r="65" spans="1:12" ht="18.95" customHeight="1" x14ac:dyDescent="0.35">
      <c r="A65" s="10"/>
      <c r="B65" s="464"/>
      <c r="C65" s="465"/>
      <c r="D65" s="10"/>
      <c r="E65" s="10"/>
      <c r="F65" s="28"/>
      <c r="G65" s="439" t="s">
        <v>53</v>
      </c>
      <c r="H65" s="439"/>
      <c r="I65" s="29" t="s">
        <v>27</v>
      </c>
      <c r="J65" s="29"/>
      <c r="K65" s="468" t="s">
        <v>97</v>
      </c>
      <c r="L65" s="469"/>
    </row>
    <row r="66" spans="1:12" ht="18.95" customHeight="1" x14ac:dyDescent="0.35">
      <c r="A66" s="10"/>
      <c r="B66" s="464"/>
      <c r="C66" s="465"/>
      <c r="D66" s="10"/>
      <c r="E66" s="10"/>
      <c r="F66" s="28"/>
      <c r="G66" s="439" t="s">
        <v>54</v>
      </c>
      <c r="H66" s="439"/>
      <c r="I66" s="29" t="s">
        <v>28</v>
      </c>
      <c r="J66" s="29"/>
      <c r="K66" s="460"/>
      <c r="L66" s="460"/>
    </row>
    <row r="67" spans="1:12" ht="18.95" customHeight="1" x14ac:dyDescent="0.35">
      <c r="A67" s="10"/>
      <c r="B67" s="464"/>
      <c r="C67" s="465"/>
      <c r="D67" s="10"/>
      <c r="E67" s="10"/>
      <c r="F67" s="28"/>
      <c r="G67" s="439" t="s">
        <v>55</v>
      </c>
      <c r="H67" s="439"/>
      <c r="I67" s="29" t="s">
        <v>29</v>
      </c>
      <c r="J67" s="29"/>
      <c r="K67" s="460"/>
      <c r="L67" s="460"/>
    </row>
    <row r="68" spans="1:12" ht="18.95" customHeight="1" x14ac:dyDescent="0.35">
      <c r="A68" s="10"/>
      <c r="B68" s="464"/>
      <c r="C68" s="465"/>
      <c r="D68" s="10"/>
      <c r="E68" s="10"/>
      <c r="F68" s="33"/>
      <c r="G68" s="470"/>
      <c r="H68" s="470"/>
      <c r="I68" s="34" t="s">
        <v>30</v>
      </c>
      <c r="J68" s="34"/>
      <c r="K68" s="461"/>
      <c r="L68" s="461"/>
    </row>
    <row r="69" spans="1:12" ht="18.95" customHeight="1" x14ac:dyDescent="0.35">
      <c r="A69" s="10"/>
      <c r="B69" s="464"/>
      <c r="C69" s="465"/>
      <c r="D69" s="10"/>
      <c r="E69" s="10"/>
      <c r="F69" s="36">
        <v>13</v>
      </c>
      <c r="G69" s="439" t="s">
        <v>56</v>
      </c>
      <c r="H69" s="439"/>
      <c r="I69" s="24" t="s">
        <v>27</v>
      </c>
      <c r="J69" s="37">
        <v>9000</v>
      </c>
      <c r="K69" s="466" t="s">
        <v>96</v>
      </c>
      <c r="L69" s="467"/>
    </row>
    <row r="70" spans="1:12" ht="18.95" customHeight="1" x14ac:dyDescent="0.35">
      <c r="A70" s="10"/>
      <c r="B70" s="464"/>
      <c r="C70" s="465"/>
      <c r="D70" s="10"/>
      <c r="E70" s="10"/>
      <c r="F70" s="36"/>
      <c r="G70" s="439" t="s">
        <v>57</v>
      </c>
      <c r="H70" s="439"/>
      <c r="I70" s="29" t="s">
        <v>37</v>
      </c>
      <c r="J70" s="37"/>
      <c r="K70" s="468" t="s">
        <v>97</v>
      </c>
      <c r="L70" s="469"/>
    </row>
    <row r="71" spans="1:12" ht="18.95" customHeight="1" x14ac:dyDescent="0.35">
      <c r="A71" s="10"/>
      <c r="B71" s="464"/>
      <c r="C71" s="465"/>
      <c r="D71" s="10"/>
      <c r="E71" s="10"/>
      <c r="F71" s="28"/>
      <c r="G71" s="439" t="s">
        <v>58</v>
      </c>
      <c r="H71" s="439"/>
      <c r="I71" s="29" t="s">
        <v>38</v>
      </c>
      <c r="J71" s="29"/>
      <c r="K71" s="460"/>
      <c r="L71" s="460"/>
    </row>
    <row r="72" spans="1:12" ht="18.95" customHeight="1" x14ac:dyDescent="0.35">
      <c r="A72" s="10"/>
      <c r="B72" s="464"/>
      <c r="C72" s="465"/>
      <c r="D72" s="10"/>
      <c r="E72" s="10"/>
      <c r="F72" s="28"/>
      <c r="G72" s="424"/>
      <c r="H72" s="425"/>
      <c r="I72" s="29" t="s">
        <v>30</v>
      </c>
      <c r="J72" s="29"/>
      <c r="K72" s="424"/>
      <c r="L72" s="425"/>
    </row>
    <row r="73" spans="1:12" ht="18.95" customHeight="1" x14ac:dyDescent="0.35">
      <c r="A73" s="4"/>
      <c r="B73" s="8"/>
      <c r="C73" s="9"/>
      <c r="D73" s="4"/>
      <c r="E73" s="4"/>
      <c r="F73" s="33"/>
      <c r="G73" s="61"/>
      <c r="H73" s="62"/>
      <c r="I73" s="34"/>
      <c r="J73" s="34"/>
      <c r="K73" s="61"/>
      <c r="L73" s="62"/>
    </row>
    <row r="74" spans="1:12" ht="18.95" customHeight="1" x14ac:dyDescent="0.35">
      <c r="A74" s="18"/>
      <c r="B74" s="462"/>
      <c r="C74" s="462"/>
      <c r="D74" s="18"/>
      <c r="E74" s="18"/>
      <c r="F74" s="16"/>
      <c r="G74" s="463" t="s">
        <v>60</v>
      </c>
      <c r="H74" s="463"/>
      <c r="I74" s="463"/>
      <c r="J74" s="51">
        <f>J6+J10+J14+J23+J31+J34+J39+J45+J20+J55+J60+J64+J69</f>
        <v>129588</v>
      </c>
      <c r="K74" s="463"/>
      <c r="L74" s="463"/>
    </row>
    <row r="75" spans="1:12" ht="21" x14ac:dyDescent="0.35">
      <c r="A75" s="1"/>
      <c r="B75" s="1"/>
      <c r="C75" s="1"/>
      <c r="D75" s="1"/>
      <c r="E75" s="1"/>
      <c r="F75" s="2"/>
      <c r="G75" s="1"/>
      <c r="H75" s="1"/>
      <c r="I75" s="1"/>
      <c r="J75" s="17"/>
      <c r="K75" s="1"/>
      <c r="L75" s="1"/>
    </row>
    <row r="76" spans="1:12" ht="21" x14ac:dyDescent="0.35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</row>
    <row r="77" spans="1:12" ht="21" x14ac:dyDescent="0.35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</row>
    <row r="78" spans="1:12" ht="21" x14ac:dyDescent="0.35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</row>
    <row r="79" spans="1:12" ht="21" x14ac:dyDescent="0.35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</row>
    <row r="80" spans="1:12" ht="21" x14ac:dyDescent="0.35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</row>
    <row r="81" spans="1:12" ht="21" x14ac:dyDescent="0.35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</row>
    <row r="82" spans="1:12" ht="21" x14ac:dyDescent="0.35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</row>
    <row r="83" spans="1:12" ht="21" x14ac:dyDescent="0.35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</row>
    <row r="84" spans="1:12" ht="21" x14ac:dyDescent="0.35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</row>
    <row r="85" spans="1:12" ht="21" x14ac:dyDescent="0.35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</row>
    <row r="86" spans="1:12" ht="21" x14ac:dyDescent="0.35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</row>
    <row r="87" spans="1:12" ht="21" x14ac:dyDescent="0.35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</row>
    <row r="88" spans="1:12" ht="21" x14ac:dyDescent="0.35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</row>
    <row r="89" spans="1:12" ht="21" x14ac:dyDescent="0.35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</row>
    <row r="90" spans="1:12" ht="21" x14ac:dyDescent="0.35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</row>
    <row r="91" spans="1:12" ht="21" x14ac:dyDescent="0.35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</row>
    <row r="92" spans="1:12" ht="21" x14ac:dyDescent="0.35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</row>
    <row r="93" spans="1:12" ht="21" x14ac:dyDescent="0.35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</row>
    <row r="94" spans="1:12" ht="21" x14ac:dyDescent="0.35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</row>
    <row r="95" spans="1:12" ht="21" x14ac:dyDescent="0.35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</row>
    <row r="96" spans="1:12" ht="21" x14ac:dyDescent="0.35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</row>
    <row r="97" spans="1:12" ht="21" x14ac:dyDescent="0.35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</row>
    <row r="98" spans="1:12" ht="21" x14ac:dyDescent="0.35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</row>
    <row r="99" spans="1:12" ht="21" x14ac:dyDescent="0.35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</row>
    <row r="100" spans="1:12" ht="21" x14ac:dyDescent="0.35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</row>
    <row r="101" spans="1:12" ht="21" x14ac:dyDescent="0.35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</row>
    <row r="102" spans="1:12" ht="21" x14ac:dyDescent="0.35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</row>
    <row r="103" spans="1:12" ht="21" x14ac:dyDescent="0.35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</row>
    <row r="104" spans="1:12" ht="21" x14ac:dyDescent="0.35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</row>
    <row r="105" spans="1:12" ht="21" x14ac:dyDescent="0.35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</row>
    <row r="106" spans="1:12" ht="21" x14ac:dyDescent="0.35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</row>
    <row r="107" spans="1:12" ht="21" x14ac:dyDescent="0.35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</row>
    <row r="108" spans="1:12" ht="21" x14ac:dyDescent="0.35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</row>
    <row r="109" spans="1:12" ht="21" x14ac:dyDescent="0.35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</row>
    <row r="110" spans="1:12" ht="21" x14ac:dyDescent="0.35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</row>
    <row r="111" spans="1:12" ht="21" x14ac:dyDescent="0.35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</row>
    <row r="112" spans="1:12" ht="21" x14ac:dyDescent="0.35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</row>
    <row r="113" spans="1:12" ht="21" x14ac:dyDescent="0.35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</row>
    <row r="114" spans="1:12" ht="21" x14ac:dyDescent="0.35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</row>
    <row r="115" spans="1:12" ht="21" x14ac:dyDescent="0.35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</row>
    <row r="116" spans="1:12" ht="21" x14ac:dyDescent="0.35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</row>
    <row r="117" spans="1:12" ht="21" x14ac:dyDescent="0.35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</row>
    <row r="118" spans="1:12" ht="21" x14ac:dyDescent="0.35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</row>
    <row r="119" spans="1:12" ht="21" x14ac:dyDescent="0.35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</row>
    <row r="120" spans="1:12" ht="21" x14ac:dyDescent="0.35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</row>
    <row r="121" spans="1:12" ht="21" x14ac:dyDescent="0.35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</row>
    <row r="122" spans="1:12" ht="21" x14ac:dyDescent="0.35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</row>
    <row r="123" spans="1:12" ht="21" x14ac:dyDescent="0.35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</row>
    <row r="124" spans="1:12" ht="21" x14ac:dyDescent="0.35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</row>
    <row r="125" spans="1:12" ht="21" x14ac:dyDescent="0.35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</row>
    <row r="126" spans="1:12" ht="21" x14ac:dyDescent="0.35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</row>
    <row r="127" spans="1:12" ht="21" x14ac:dyDescent="0.35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</row>
    <row r="128" spans="1:12" ht="21" x14ac:dyDescent="0.35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</row>
    <row r="129" spans="1:12" ht="21" x14ac:dyDescent="0.35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</row>
    <row r="130" spans="1:12" ht="21" x14ac:dyDescent="0.35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</row>
    <row r="131" spans="1:12" ht="21" x14ac:dyDescent="0.35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</row>
    <row r="132" spans="1:12" ht="21" x14ac:dyDescent="0.35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</row>
    <row r="133" spans="1:12" ht="21" x14ac:dyDescent="0.35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</row>
    <row r="134" spans="1:12" ht="21" x14ac:dyDescent="0.35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</row>
  </sheetData>
  <mergeCells count="199">
    <mergeCell ref="A1:L1"/>
    <mergeCell ref="B4:C4"/>
    <mergeCell ref="G4:H4"/>
    <mergeCell ref="A3:E3"/>
    <mergeCell ref="A2:L2"/>
    <mergeCell ref="F3:J3"/>
    <mergeCell ref="K3:L5"/>
    <mergeCell ref="G5:H5"/>
    <mergeCell ref="K34:L34"/>
    <mergeCell ref="K14:L14"/>
    <mergeCell ref="K15:L15"/>
    <mergeCell ref="K16:L16"/>
    <mergeCell ref="K17:L17"/>
    <mergeCell ref="K10:L10"/>
    <mergeCell ref="K11:L11"/>
    <mergeCell ref="K12:L12"/>
    <mergeCell ref="K13:L13"/>
    <mergeCell ref="G6:H6"/>
    <mergeCell ref="G7:H7"/>
    <mergeCell ref="G8:H8"/>
    <mergeCell ref="G9:H9"/>
    <mergeCell ref="B32:C32"/>
    <mergeCell ref="B33:C33"/>
    <mergeCell ref="B10:D10"/>
    <mergeCell ref="K35:L35"/>
    <mergeCell ref="K36:L36"/>
    <mergeCell ref="K38:L38"/>
    <mergeCell ref="K39:L39"/>
    <mergeCell ref="K23:L23"/>
    <mergeCell ref="K31:L31"/>
    <mergeCell ref="K32:L32"/>
    <mergeCell ref="K33:L33"/>
    <mergeCell ref="K18:L18"/>
    <mergeCell ref="K25:L25"/>
    <mergeCell ref="K22:L22"/>
    <mergeCell ref="K19:L19"/>
    <mergeCell ref="A27:L27"/>
    <mergeCell ref="B31:C31"/>
    <mergeCell ref="B29:C29"/>
    <mergeCell ref="B30:C30"/>
    <mergeCell ref="G20:H20"/>
    <mergeCell ref="K20:L20"/>
    <mergeCell ref="B20:D20"/>
    <mergeCell ref="B19:D19"/>
    <mergeCell ref="G29:H29"/>
    <mergeCell ref="G30:H30"/>
    <mergeCell ref="G31:H31"/>
    <mergeCell ref="G32:H32"/>
    <mergeCell ref="G33:H33"/>
    <mergeCell ref="A26:L26"/>
    <mergeCell ref="G23:H23"/>
    <mergeCell ref="G24:H24"/>
    <mergeCell ref="G25:H25"/>
    <mergeCell ref="K6:L6"/>
    <mergeCell ref="K7:L7"/>
    <mergeCell ref="K8:L8"/>
    <mergeCell ref="K9:L9"/>
    <mergeCell ref="G15:H15"/>
    <mergeCell ref="G16:H16"/>
    <mergeCell ref="G17:H17"/>
    <mergeCell ref="G19:H19"/>
    <mergeCell ref="G18:H18"/>
    <mergeCell ref="G10:H10"/>
    <mergeCell ref="G11:H11"/>
    <mergeCell ref="G12:H12"/>
    <mergeCell ref="G13:H13"/>
    <mergeCell ref="G14:H14"/>
    <mergeCell ref="K24:L24"/>
    <mergeCell ref="G21:H21"/>
    <mergeCell ref="K21:L21"/>
    <mergeCell ref="B21:D21"/>
    <mergeCell ref="B23:D23"/>
    <mergeCell ref="B24:D24"/>
    <mergeCell ref="G22:H22"/>
    <mergeCell ref="B22:D22"/>
    <mergeCell ref="B49:C49"/>
    <mergeCell ref="G49:H49"/>
    <mergeCell ref="K49:L49"/>
    <mergeCell ref="B34:C34"/>
    <mergeCell ref="G34:H34"/>
    <mergeCell ref="B35:C35"/>
    <mergeCell ref="G35:H35"/>
    <mergeCell ref="B36:C36"/>
    <mergeCell ref="G36:H36"/>
    <mergeCell ref="A28:E28"/>
    <mergeCell ref="G38:H38"/>
    <mergeCell ref="B39:C39"/>
    <mergeCell ref="G39:H39"/>
    <mergeCell ref="B40:C40"/>
    <mergeCell ref="G40:H40"/>
    <mergeCell ref="B47:C47"/>
    <mergeCell ref="G47:H47"/>
    <mergeCell ref="G41:H41"/>
    <mergeCell ref="K41:L41"/>
    <mergeCell ref="B44:C44"/>
    <mergeCell ref="G44:H44"/>
    <mergeCell ref="K44:L44"/>
    <mergeCell ref="B38:C38"/>
    <mergeCell ref="B53:C53"/>
    <mergeCell ref="G53:H53"/>
    <mergeCell ref="A52:E52"/>
    <mergeCell ref="F52:J52"/>
    <mergeCell ref="K52:L54"/>
    <mergeCell ref="B54:C54"/>
    <mergeCell ref="G54:H54"/>
    <mergeCell ref="K47:L47"/>
    <mergeCell ref="B45:C45"/>
    <mergeCell ref="G45:H45"/>
    <mergeCell ref="K45:L45"/>
    <mergeCell ref="B46:C46"/>
    <mergeCell ref="G46:H46"/>
    <mergeCell ref="K46:L46"/>
    <mergeCell ref="K40:L40"/>
    <mergeCell ref="B55:C55"/>
    <mergeCell ref="G55:H55"/>
    <mergeCell ref="K55:L55"/>
    <mergeCell ref="B56:C56"/>
    <mergeCell ref="G56:H56"/>
    <mergeCell ref="K56:L56"/>
    <mergeCell ref="A50:L50"/>
    <mergeCell ref="A51:L51"/>
    <mergeCell ref="B25:D25"/>
    <mergeCell ref="B48:C48"/>
    <mergeCell ref="G48:H48"/>
    <mergeCell ref="K48:L48"/>
    <mergeCell ref="B37:C37"/>
    <mergeCell ref="G37:H37"/>
    <mergeCell ref="K37:L37"/>
    <mergeCell ref="G42:H42"/>
    <mergeCell ref="G43:H43"/>
    <mergeCell ref="K42:L42"/>
    <mergeCell ref="K43:L43"/>
    <mergeCell ref="B42:C42"/>
    <mergeCell ref="B43:C43"/>
    <mergeCell ref="F28:J28"/>
    <mergeCell ref="K28:L30"/>
    <mergeCell ref="B41:C41"/>
    <mergeCell ref="B59:C59"/>
    <mergeCell ref="G59:H59"/>
    <mergeCell ref="K59:L59"/>
    <mergeCell ref="B60:C60"/>
    <mergeCell ref="G60:H60"/>
    <mergeCell ref="K60:L60"/>
    <mergeCell ref="B57:C57"/>
    <mergeCell ref="G57:H57"/>
    <mergeCell ref="K57:L57"/>
    <mergeCell ref="B58:C58"/>
    <mergeCell ref="G58:H58"/>
    <mergeCell ref="K58:L58"/>
    <mergeCell ref="B67:C67"/>
    <mergeCell ref="G67:H67"/>
    <mergeCell ref="K67:L67"/>
    <mergeCell ref="B68:C68"/>
    <mergeCell ref="G68:H68"/>
    <mergeCell ref="K68:L68"/>
    <mergeCell ref="B65:C65"/>
    <mergeCell ref="G65:H65"/>
    <mergeCell ref="B61:C61"/>
    <mergeCell ref="G61:H61"/>
    <mergeCell ref="K61:L61"/>
    <mergeCell ref="B62:C62"/>
    <mergeCell ref="G62:H62"/>
    <mergeCell ref="K62:L62"/>
    <mergeCell ref="K65:L65"/>
    <mergeCell ref="B66:C66"/>
    <mergeCell ref="G66:H66"/>
    <mergeCell ref="K66:L66"/>
    <mergeCell ref="B63:C63"/>
    <mergeCell ref="G63:H63"/>
    <mergeCell ref="K63:L63"/>
    <mergeCell ref="B64:C64"/>
    <mergeCell ref="G64:H64"/>
    <mergeCell ref="K64:L64"/>
    <mergeCell ref="B74:C74"/>
    <mergeCell ref="K74:L74"/>
    <mergeCell ref="G72:H72"/>
    <mergeCell ref="K72:L72"/>
    <mergeCell ref="B72:C72"/>
    <mergeCell ref="G74:I74"/>
    <mergeCell ref="B69:C69"/>
    <mergeCell ref="G69:H69"/>
    <mergeCell ref="K69:L69"/>
    <mergeCell ref="B70:C70"/>
    <mergeCell ref="G70:H70"/>
    <mergeCell ref="K70:L70"/>
    <mergeCell ref="B71:C71"/>
    <mergeCell ref="G71:H71"/>
    <mergeCell ref="K71:L71"/>
    <mergeCell ref="B5:C5"/>
    <mergeCell ref="B15:D15"/>
    <mergeCell ref="B16:D16"/>
    <mergeCell ref="B17:D17"/>
    <mergeCell ref="B18:D18"/>
    <mergeCell ref="B11:D11"/>
    <mergeCell ref="B12:D12"/>
    <mergeCell ref="B13:D13"/>
    <mergeCell ref="B14:D14"/>
    <mergeCell ref="B6:C9"/>
    <mergeCell ref="D6:D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OddEven="1" differentFirst="1">
    <oddFooter>&amp;C&amp;"TH SarabunPSK,ธรรมดา"&amp;16หน้าที่ ๓ ของ ๓ หน้า</oddFooter>
    <evenFooter>&amp;C&amp;"TH SarabunPSK,ธรรมดา"&amp;16หน้าที่ ๒ ของ ๓ หน้า</evenFooter>
    <firstFooter>&amp;C&amp;"TH SarabunPSK,ธรรมดา"&amp;16หน้าที่ ๑ ของ ๑ หน้า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ผนวก ก </vt:lpstr>
      <vt:lpstr>ผนวก ข</vt:lpstr>
      <vt:lpstr>ผนวก ผลักใช้</vt:lpstr>
      <vt:lpstr>ผนวก ก ยกเลิก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sunisa</dc:creator>
  <cp:lastModifiedBy>sunisa</cp:lastModifiedBy>
  <cp:lastPrinted>2020-09-11T09:17:47Z</cp:lastPrinted>
  <dcterms:created xsi:type="dcterms:W3CDTF">2020-08-05T09:54:00Z</dcterms:created>
  <dcterms:modified xsi:type="dcterms:W3CDTF">2020-09-14T03:43:53Z</dcterms:modified>
</cp:coreProperties>
</file>